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20" yWindow="-120" windowWidth="29040" windowHeight="15720" tabRatio="627"/>
  </bookViews>
  <sheets>
    <sheet name="調査票1校目2校目" sheetId="29" r:id="rId1"/>
    <sheet name="調査票3校目4校目" sheetId="30" r:id="rId2"/>
    <sheet name="調査票5校目6校目" sheetId="34" r:id="rId3"/>
    <sheet name="調査票7校目8校目" sheetId="35" r:id="rId4"/>
    <sheet name="調査票9校目10校目" sheetId="36" r:id="rId5"/>
    <sheet name="調査票11校目12校目" sheetId="37" r:id="rId6"/>
    <sheet name="調査票13校目14校目" sheetId="38" r:id="rId7"/>
    <sheet name="調査票15校目16校目" sheetId="39" r:id="rId8"/>
    <sheet name="調査票17校目18校目" sheetId="40" r:id="rId9"/>
    <sheet name="調査票19校目20校目" sheetId="41" r:id="rId10"/>
  </sheets>
  <definedNames>
    <definedName name="_xlnm.Print_Area" localSheetId="5">調査票11校目12校目!$D$4:$CR$210</definedName>
    <definedName name="_xlnm.Print_Area" localSheetId="6">調査票13校目14校目!$D$4:$CR$210</definedName>
    <definedName name="_xlnm.Print_Area" localSheetId="7">調査票15校目16校目!$D$4:$CR$210</definedName>
    <definedName name="_xlnm.Print_Area" localSheetId="8">調査票17校目18校目!$D$4:$CR$210</definedName>
    <definedName name="_xlnm.Print_Area" localSheetId="9">調査票19校目20校目!$D$4:$CR$210</definedName>
    <definedName name="_xlnm.Print_Area" localSheetId="0">調査票1校目2校目!$D$4:$CR$248</definedName>
    <definedName name="_xlnm.Print_Area" localSheetId="1">調査票3校目4校目!$D$4:$CR$210</definedName>
    <definedName name="_xlnm.Print_Area" localSheetId="2">調査票5校目6校目!$D$4:$CR$210</definedName>
    <definedName name="_xlnm.Print_Area" localSheetId="3">調査票7校目8校目!$D$4:$CR$210</definedName>
    <definedName name="_xlnm.Print_Area" localSheetId="4">調査票9校目10校目!$D$4:$CR$210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41" l="1"/>
  <c r="E74" i="40"/>
  <c r="E74" i="39"/>
  <c r="E74" i="38"/>
  <c r="E74" i="37"/>
  <c r="E74" i="36"/>
  <c r="E74" i="35"/>
  <c r="E74" i="34"/>
  <c r="E74" i="30"/>
  <c r="E166" i="30" s="1"/>
  <c r="BR64" i="41"/>
  <c r="BR64" i="40"/>
  <c r="BR64" i="39"/>
  <c r="BR64" i="38"/>
  <c r="BR64" i="37"/>
  <c r="BR64" i="36"/>
  <c r="BR64" i="35"/>
  <c r="BR64" i="34"/>
  <c r="BR64" i="30"/>
  <c r="BR338" i="29"/>
  <c r="BT338" i="29" s="1"/>
  <c r="BR337" i="29"/>
  <c r="BT337" i="29" s="1"/>
  <c r="BR336" i="29"/>
  <c r="BT336" i="29" s="1"/>
  <c r="BR335" i="29"/>
  <c r="BT335" i="29" s="1"/>
  <c r="BR334" i="29"/>
  <c r="BT334" i="29" s="1"/>
  <c r="BR333" i="29"/>
  <c r="BT333" i="29" s="1"/>
  <c r="BR332" i="29"/>
  <c r="BT332" i="29" s="1"/>
  <c r="BR331" i="29"/>
  <c r="BT331" i="29" s="1"/>
  <c r="BR330" i="29"/>
  <c r="BT330" i="29" s="1"/>
  <c r="BR329" i="29"/>
  <c r="BT329" i="29" s="1"/>
  <c r="BR328" i="29"/>
  <c r="BT328" i="29" s="1"/>
  <c r="BR327" i="29"/>
  <c r="BT327" i="29" s="1"/>
  <c r="BR326" i="29"/>
  <c r="BT326" i="29" s="1"/>
  <c r="BR325" i="29"/>
  <c r="BT325" i="29" s="1"/>
  <c r="BR324" i="29"/>
  <c r="BT324" i="29" s="1"/>
  <c r="BR323" i="29"/>
  <c r="BT323" i="29" s="1"/>
  <c r="CB323" i="29"/>
  <c r="BR322" i="29"/>
  <c r="BT322" i="29" s="1"/>
  <c r="CB322" i="29"/>
  <c r="BR321" i="29"/>
  <c r="BT321" i="29" s="1"/>
  <c r="CB321" i="29"/>
  <c r="BR320" i="29"/>
  <c r="BT320" i="29" s="1"/>
  <c r="CB320" i="29"/>
  <c r="BR319" i="29"/>
  <c r="BT319" i="29" s="1"/>
  <c r="CB319" i="29"/>
  <c r="CD319" i="29" s="1"/>
  <c r="E121" i="30" l="1"/>
  <c r="BV319" i="29"/>
  <c r="BV321" i="29" l="1"/>
  <c r="CB191" i="29"/>
  <c r="L22" i="29"/>
  <c r="CB338" i="29"/>
  <c r="CD338" i="29" s="1"/>
  <c r="CB337" i="29"/>
  <c r="CD337" i="29" s="1"/>
  <c r="CB336" i="29"/>
  <c r="CD336" i="29" s="1"/>
  <c r="CB334" i="29"/>
  <c r="CD334" i="29" s="1"/>
  <c r="CB335" i="29"/>
  <c r="CD335" i="29" s="1"/>
  <c r="CB333" i="29"/>
  <c r="CD333" i="29" s="1"/>
  <c r="CB332" i="29"/>
  <c r="CD332" i="29" s="1"/>
  <c r="CB331" i="29"/>
  <c r="CD331" i="29" s="1"/>
  <c r="CB330" i="29"/>
  <c r="CD330" i="29" s="1"/>
  <c r="CB329" i="29"/>
  <c r="CD329" i="29" s="1"/>
  <c r="CB328" i="29"/>
  <c r="CD328" i="29" s="1"/>
  <c r="CB327" i="29"/>
  <c r="CD327" i="29" s="1"/>
  <c r="BA364" i="29"/>
  <c r="BA363" i="29"/>
  <c r="BA362" i="29"/>
  <c r="BA361" i="29"/>
  <c r="BA360" i="29"/>
  <c r="BA359" i="29"/>
  <c r="BE359" i="29" s="1"/>
  <c r="BA358" i="29"/>
  <c r="BA357" i="29"/>
  <c r="BA355" i="29"/>
  <c r="BA356" i="29"/>
  <c r="BA354" i="29"/>
  <c r="BI363" i="29"/>
  <c r="BK363" i="29" s="1"/>
  <c r="BI361" i="29"/>
  <c r="BK361" i="29" s="1"/>
  <c r="BI359" i="29"/>
  <c r="BK359" i="29" s="1"/>
  <c r="BI357" i="29"/>
  <c r="BK357" i="29" s="1"/>
  <c r="BI355" i="29"/>
  <c r="BK355" i="29" s="1"/>
  <c r="CW202" i="41"/>
  <c r="CB202" i="41" s="1"/>
  <c r="CV202" i="41"/>
  <c r="BK202" i="41" s="1"/>
  <c r="CW201" i="41"/>
  <c r="CV201" i="41"/>
  <c r="CW198" i="41"/>
  <c r="CV198" i="41"/>
  <c r="CW192" i="41"/>
  <c r="CV192" i="41"/>
  <c r="CW191" i="41"/>
  <c r="CV191" i="41"/>
  <c r="CW188" i="41"/>
  <c r="CV188" i="41"/>
  <c r="CW184" i="41"/>
  <c r="CV184" i="41"/>
  <c r="CW183" i="41"/>
  <c r="CB183" i="41" s="1"/>
  <c r="CV183" i="41"/>
  <c r="BK183" i="41" s="1"/>
  <c r="CW178" i="41"/>
  <c r="CB178" i="41" s="1"/>
  <c r="CV178" i="41"/>
  <c r="BK178" i="41" s="1"/>
  <c r="CW147" i="41"/>
  <c r="CA147" i="41" s="1"/>
  <c r="CV147" i="41"/>
  <c r="BI147" i="41" s="1"/>
  <c r="CW142" i="41"/>
  <c r="CA142" i="41" s="1"/>
  <c r="CV142" i="41"/>
  <c r="BI142" i="41" s="1"/>
  <c r="CW132" i="41"/>
  <c r="CA132" i="41" s="1"/>
  <c r="CV132" i="41"/>
  <c r="BI132" i="41" s="1"/>
  <c r="CW128" i="41"/>
  <c r="CA128" i="41" s="1"/>
  <c r="CV128" i="41"/>
  <c r="BI128" i="41" s="1"/>
  <c r="AH119" i="41"/>
  <c r="AH164" i="41" s="1"/>
  <c r="CW104" i="41"/>
  <c r="CA104" i="41" s="1"/>
  <c r="CV104" i="41"/>
  <c r="BI104" i="41" s="1"/>
  <c r="CW99" i="41"/>
  <c r="CA99" i="41" s="1"/>
  <c r="CV99" i="41"/>
  <c r="BI99" i="41" s="1"/>
  <c r="CW93" i="41"/>
  <c r="CA93" i="41" s="1"/>
  <c r="CW91" i="41" s="1"/>
  <c r="CA91" i="41" s="1"/>
  <c r="CV93" i="41"/>
  <c r="BI93" i="41" s="1"/>
  <c r="CW87" i="41"/>
  <c r="CA87" i="41" s="1"/>
  <c r="CV87" i="41"/>
  <c r="BI87" i="41" s="1"/>
  <c r="CW80" i="41"/>
  <c r="CA80" i="41" s="1"/>
  <c r="CV80" i="41"/>
  <c r="BI80" i="41" s="1"/>
  <c r="E121" i="41"/>
  <c r="AH72" i="41"/>
  <c r="L44" i="41"/>
  <c r="CA78" i="41" s="1"/>
  <c r="L22" i="41"/>
  <c r="BI78" i="41" s="1"/>
  <c r="CW202" i="40"/>
  <c r="CB202" i="40" s="1"/>
  <c r="CV202" i="40"/>
  <c r="BK202" i="40" s="1"/>
  <c r="CW201" i="40"/>
  <c r="CV201" i="40"/>
  <c r="CW198" i="40"/>
  <c r="CV198" i="40"/>
  <c r="CW192" i="40"/>
  <c r="CV192" i="40"/>
  <c r="CW191" i="40"/>
  <c r="CV191" i="40"/>
  <c r="CW188" i="40"/>
  <c r="CV188" i="40"/>
  <c r="CW184" i="40"/>
  <c r="CV184" i="40"/>
  <c r="CW183" i="40"/>
  <c r="CB183" i="40" s="1"/>
  <c r="CV183" i="40"/>
  <c r="BK183" i="40" s="1"/>
  <c r="CW178" i="40"/>
  <c r="CB178" i="40" s="1"/>
  <c r="CV178" i="40"/>
  <c r="BK178" i="40" s="1"/>
  <c r="CW147" i="40"/>
  <c r="CA147" i="40" s="1"/>
  <c r="CV147" i="40"/>
  <c r="BI147" i="40" s="1"/>
  <c r="CW142" i="40"/>
  <c r="CA142" i="40" s="1"/>
  <c r="CV142" i="40"/>
  <c r="BI142" i="40" s="1"/>
  <c r="CW132" i="40"/>
  <c r="CA132" i="40" s="1"/>
  <c r="CV132" i="40"/>
  <c r="BI132" i="40" s="1"/>
  <c r="CW128" i="40"/>
  <c r="CA128" i="40" s="1"/>
  <c r="CV128" i="40"/>
  <c r="BI128" i="40" s="1"/>
  <c r="AH119" i="40"/>
  <c r="AH164" i="40" s="1"/>
  <c r="CW104" i="40"/>
  <c r="CA104" i="40" s="1"/>
  <c r="CV104" i="40"/>
  <c r="BI104" i="40" s="1"/>
  <c r="CW99" i="40"/>
  <c r="CA99" i="40" s="1"/>
  <c r="CV99" i="40"/>
  <c r="BI99" i="40" s="1"/>
  <c r="CW93" i="40"/>
  <c r="CA93" i="40" s="1"/>
  <c r="CW91" i="40" s="1"/>
  <c r="CA91" i="40" s="1"/>
  <c r="CV93" i="40"/>
  <c r="BI93" i="40" s="1"/>
  <c r="CW87" i="40"/>
  <c r="CA87" i="40" s="1"/>
  <c r="CV87" i="40"/>
  <c r="BI87" i="40" s="1"/>
  <c r="CW80" i="40"/>
  <c r="CA80" i="40" s="1"/>
  <c r="CV80" i="40"/>
  <c r="BI80" i="40" s="1"/>
  <c r="E121" i="40"/>
  <c r="AH72" i="40"/>
  <c r="L44" i="40"/>
  <c r="CA78" i="40" s="1"/>
  <c r="L22" i="40"/>
  <c r="BI78" i="40" s="1"/>
  <c r="CW202" i="39"/>
  <c r="CB202" i="39" s="1"/>
  <c r="CV202" i="39"/>
  <c r="CW201" i="39"/>
  <c r="CV201" i="39"/>
  <c r="CW198" i="39"/>
  <c r="CV198" i="39"/>
  <c r="CW192" i="39"/>
  <c r="CV192" i="39"/>
  <c r="CW191" i="39"/>
  <c r="CV191" i="39"/>
  <c r="CW188" i="39"/>
  <c r="CV188" i="39"/>
  <c r="CW184" i="39"/>
  <c r="CV184" i="39"/>
  <c r="CW183" i="39"/>
  <c r="CB183" i="39" s="1"/>
  <c r="CV183" i="39"/>
  <c r="BK183" i="39" s="1"/>
  <c r="CW178" i="39"/>
  <c r="CB178" i="39" s="1"/>
  <c r="CV178" i="39"/>
  <c r="BK178" i="39" s="1"/>
  <c r="CW147" i="39"/>
  <c r="CA147" i="39" s="1"/>
  <c r="CV147" i="39"/>
  <c r="BI147" i="39" s="1"/>
  <c r="CW142" i="39"/>
  <c r="CA142" i="39" s="1"/>
  <c r="CV142" i="39"/>
  <c r="BI142" i="39" s="1"/>
  <c r="CW132" i="39"/>
  <c r="CA132" i="39" s="1"/>
  <c r="CV132" i="39"/>
  <c r="BI132" i="39" s="1"/>
  <c r="CW128" i="39"/>
  <c r="CA128" i="39" s="1"/>
  <c r="CV128" i="39"/>
  <c r="BI128" i="39" s="1"/>
  <c r="AH119" i="39"/>
  <c r="AH164" i="39" s="1"/>
  <c r="CW104" i="39"/>
  <c r="CA104" i="39" s="1"/>
  <c r="CV104" i="39"/>
  <c r="BI104" i="39" s="1"/>
  <c r="CW99" i="39"/>
  <c r="CA99" i="39" s="1"/>
  <c r="CV99" i="39"/>
  <c r="BI99" i="39" s="1"/>
  <c r="CW93" i="39"/>
  <c r="CA93" i="39" s="1"/>
  <c r="CW91" i="39" s="1"/>
  <c r="CA91" i="39" s="1"/>
  <c r="CV93" i="39"/>
  <c r="BI93" i="39" s="1"/>
  <c r="CW87" i="39"/>
  <c r="CA87" i="39" s="1"/>
  <c r="CV87" i="39"/>
  <c r="BI87" i="39" s="1"/>
  <c r="CW80" i="39"/>
  <c r="CA80" i="39" s="1"/>
  <c r="CV80" i="39"/>
  <c r="BI80" i="39" s="1"/>
  <c r="E121" i="39"/>
  <c r="AH72" i="39"/>
  <c r="L44" i="39"/>
  <c r="CA78" i="39" s="1"/>
  <c r="CA125" i="39" s="1"/>
  <c r="L22" i="39"/>
  <c r="BI78" i="39" s="1"/>
  <c r="CW202" i="38"/>
  <c r="CV202" i="38"/>
  <c r="BK202" i="38" s="1"/>
  <c r="CW201" i="38"/>
  <c r="CV201" i="38"/>
  <c r="CW198" i="38"/>
  <c r="CV198" i="38"/>
  <c r="CW192" i="38"/>
  <c r="CV192" i="38"/>
  <c r="CW191" i="38"/>
  <c r="CV191" i="38"/>
  <c r="CW188" i="38"/>
  <c r="CV188" i="38"/>
  <c r="CW184" i="38"/>
  <c r="CV184" i="38"/>
  <c r="CW183" i="38"/>
  <c r="CB183" i="38" s="1"/>
  <c r="CV183" i="38"/>
  <c r="BK183" i="38" s="1"/>
  <c r="CW178" i="38"/>
  <c r="CB178" i="38" s="1"/>
  <c r="CV178" i="38"/>
  <c r="BK178" i="38" s="1"/>
  <c r="CW147" i="38"/>
  <c r="CA147" i="38" s="1"/>
  <c r="CV147" i="38"/>
  <c r="BI147" i="38" s="1"/>
  <c r="CW142" i="38"/>
  <c r="CA142" i="38" s="1"/>
  <c r="CV142" i="38"/>
  <c r="BI142" i="38" s="1"/>
  <c r="CW132" i="38"/>
  <c r="CA132" i="38" s="1"/>
  <c r="CV132" i="38"/>
  <c r="BI132" i="38" s="1"/>
  <c r="CW128" i="38"/>
  <c r="CA128" i="38" s="1"/>
  <c r="CV128" i="38"/>
  <c r="BI128" i="38" s="1"/>
  <c r="AH119" i="38"/>
  <c r="AH164" i="38" s="1"/>
  <c r="CW104" i="38"/>
  <c r="CA104" i="38" s="1"/>
  <c r="CV104" i="38"/>
  <c r="BI104" i="38" s="1"/>
  <c r="CW99" i="38"/>
  <c r="CA99" i="38" s="1"/>
  <c r="CV99" i="38"/>
  <c r="BI99" i="38" s="1"/>
  <c r="CW93" i="38"/>
  <c r="CA93" i="38" s="1"/>
  <c r="CW91" i="38" s="1"/>
  <c r="CA91" i="38" s="1"/>
  <c r="CV93" i="38"/>
  <c r="BI93" i="38" s="1"/>
  <c r="CW87" i="38"/>
  <c r="CA87" i="38" s="1"/>
  <c r="CV87" i="38"/>
  <c r="BI87" i="38" s="1"/>
  <c r="CW80" i="38"/>
  <c r="CA80" i="38" s="1"/>
  <c r="CV80" i="38"/>
  <c r="BI80" i="38" s="1"/>
  <c r="E121" i="38"/>
  <c r="AH72" i="38"/>
  <c r="L44" i="38"/>
  <c r="CA78" i="38" s="1"/>
  <c r="L22" i="38"/>
  <c r="BI78" i="38" s="1"/>
  <c r="CW202" i="37"/>
  <c r="CV202" i="37"/>
  <c r="BK202" i="37" s="1"/>
  <c r="CW201" i="37"/>
  <c r="CV201" i="37"/>
  <c r="CW198" i="37"/>
  <c r="CV198" i="37"/>
  <c r="CW192" i="37"/>
  <c r="CV192" i="37"/>
  <c r="CW191" i="37"/>
  <c r="CV191" i="37"/>
  <c r="CW188" i="37"/>
  <c r="CV188" i="37"/>
  <c r="CW184" i="37"/>
  <c r="CV184" i="37"/>
  <c r="CW183" i="37"/>
  <c r="CB183" i="37" s="1"/>
  <c r="CV183" i="37"/>
  <c r="BK183" i="37" s="1"/>
  <c r="CW178" i="37"/>
  <c r="CB178" i="37" s="1"/>
  <c r="CV178" i="37"/>
  <c r="BK178" i="37" s="1"/>
  <c r="CW147" i="37"/>
  <c r="CA147" i="37" s="1"/>
  <c r="CV147" i="37"/>
  <c r="BI147" i="37" s="1"/>
  <c r="CW142" i="37"/>
  <c r="CA142" i="37" s="1"/>
  <c r="CV142" i="37"/>
  <c r="BI142" i="37" s="1"/>
  <c r="CW132" i="37"/>
  <c r="CA132" i="37" s="1"/>
  <c r="CV132" i="37"/>
  <c r="BI132" i="37" s="1"/>
  <c r="CW128" i="37"/>
  <c r="CA128" i="37" s="1"/>
  <c r="CV128" i="37"/>
  <c r="BI128" i="37" s="1"/>
  <c r="AH119" i="37"/>
  <c r="AH164" i="37" s="1"/>
  <c r="CW104" i="37"/>
  <c r="CA104" i="37" s="1"/>
  <c r="CV104" i="37"/>
  <c r="BI104" i="37" s="1"/>
  <c r="CW99" i="37"/>
  <c r="CA99" i="37" s="1"/>
  <c r="CV99" i="37"/>
  <c r="BI99" i="37" s="1"/>
  <c r="CW93" i="37"/>
  <c r="CA93" i="37" s="1"/>
  <c r="CW91" i="37" s="1"/>
  <c r="CA91" i="37" s="1"/>
  <c r="CV93" i="37"/>
  <c r="BI93" i="37" s="1"/>
  <c r="CW87" i="37"/>
  <c r="CA87" i="37" s="1"/>
  <c r="CV87" i="37"/>
  <c r="BI87" i="37" s="1"/>
  <c r="CW80" i="37"/>
  <c r="CA80" i="37" s="1"/>
  <c r="CV80" i="37"/>
  <c r="BI80" i="37" s="1"/>
  <c r="E121" i="37"/>
  <c r="AH72" i="37"/>
  <c r="L44" i="37"/>
  <c r="CA78" i="37" s="1"/>
  <c r="CA125" i="37" s="1"/>
  <c r="L22" i="37"/>
  <c r="BI78" i="37" s="1"/>
  <c r="CB326" i="29"/>
  <c r="CD326" i="29" s="1"/>
  <c r="CB325" i="29"/>
  <c r="CD325" i="29" s="1"/>
  <c r="CB324" i="29"/>
  <c r="CD324" i="29" s="1"/>
  <c r="CD323" i="29"/>
  <c r="CD320" i="29"/>
  <c r="CD322" i="29"/>
  <c r="CD321" i="29"/>
  <c r="CB184" i="41" l="1"/>
  <c r="BK184" i="41"/>
  <c r="CW108" i="41"/>
  <c r="CA108" i="41" s="1"/>
  <c r="CB184" i="40"/>
  <c r="BK184" i="40"/>
  <c r="CW108" i="40"/>
  <c r="CA108" i="40" s="1"/>
  <c r="BE361" i="29"/>
  <c r="CB184" i="39"/>
  <c r="BK184" i="39"/>
  <c r="CB184" i="38"/>
  <c r="BK184" i="38"/>
  <c r="CB184" i="37"/>
  <c r="BK184" i="37"/>
  <c r="CB66" i="29"/>
  <c r="CB66" i="41" s="1"/>
  <c r="BE363" i="29"/>
  <c r="CF319" i="29"/>
  <c r="CH319" i="29" s="1"/>
  <c r="CW127" i="37"/>
  <c r="CA127" i="37" s="1"/>
  <c r="CW151" i="37" s="1"/>
  <c r="CA151" i="37" s="1"/>
  <c r="CV127" i="39"/>
  <c r="BI127" i="39" s="1"/>
  <c r="CV151" i="39" s="1"/>
  <c r="BI151" i="39" s="1"/>
  <c r="CV127" i="37"/>
  <c r="BI127" i="37" s="1"/>
  <c r="CV151" i="37" s="1"/>
  <c r="BI151" i="37" s="1"/>
  <c r="CV127" i="41"/>
  <c r="BI127" i="41" s="1"/>
  <c r="CV151" i="41" s="1"/>
  <c r="BI151" i="41" s="1"/>
  <c r="CV127" i="40"/>
  <c r="BI127" i="40" s="1"/>
  <c r="CV151" i="40" s="1"/>
  <c r="BI151" i="40" s="1"/>
  <c r="CW108" i="39"/>
  <c r="CA108" i="39" s="1"/>
  <c r="CW108" i="38"/>
  <c r="CA108" i="38" s="1"/>
  <c r="CV127" i="38"/>
  <c r="BI127" i="38" s="1"/>
  <c r="CV151" i="38" s="1"/>
  <c r="BI151" i="38" s="1"/>
  <c r="CW108" i="37"/>
  <c r="CA108" i="37" s="1"/>
  <c r="CB170" i="37"/>
  <c r="CB191" i="37" s="1"/>
  <c r="BE357" i="29"/>
  <c r="BE355" i="29"/>
  <c r="E166" i="39"/>
  <c r="E166" i="38"/>
  <c r="E166" i="37"/>
  <c r="E166" i="40"/>
  <c r="E166" i="41"/>
  <c r="CB170" i="39"/>
  <c r="CB188" i="39" s="1"/>
  <c r="CA125" i="41"/>
  <c r="CB170" i="41"/>
  <c r="CB191" i="41" s="1"/>
  <c r="BK170" i="41"/>
  <c r="BK191" i="41" s="1"/>
  <c r="BI125" i="41"/>
  <c r="CW127" i="41"/>
  <c r="CA127" i="41" s="1"/>
  <c r="CW151" i="41" s="1"/>
  <c r="CA151" i="41" s="1"/>
  <c r="CV91" i="41"/>
  <c r="BI91" i="41" s="1"/>
  <c r="CV108" i="41" s="1"/>
  <c r="BI108" i="41" s="1"/>
  <c r="BK170" i="40"/>
  <c r="BK191" i="40" s="1"/>
  <c r="BI125" i="40"/>
  <c r="CW127" i="40"/>
  <c r="CA127" i="40" s="1"/>
  <c r="CW151" i="40" s="1"/>
  <c r="CA151" i="40" s="1"/>
  <c r="CA125" i="40"/>
  <c r="CB170" i="40"/>
  <c r="CB188" i="40" s="1"/>
  <c r="CV91" i="40"/>
  <c r="BI91" i="40" s="1"/>
  <c r="CV108" i="40" s="1"/>
  <c r="BI108" i="40" s="1"/>
  <c r="CW127" i="39"/>
  <c r="CA127" i="39" s="1"/>
  <c r="CW151" i="39" s="1"/>
  <c r="CA151" i="39" s="1"/>
  <c r="BK170" i="39"/>
  <c r="BK188" i="39" s="1"/>
  <c r="BI125" i="39"/>
  <c r="CV91" i="39"/>
  <c r="BI91" i="39" s="1"/>
  <c r="CV108" i="39" s="1"/>
  <c r="BI108" i="39" s="1"/>
  <c r="BK170" i="38"/>
  <c r="BK201" i="38" s="1"/>
  <c r="BI125" i="38"/>
  <c r="CW127" i="38"/>
  <c r="CA127" i="38" s="1"/>
  <c r="CW151" i="38" s="1"/>
  <c r="CA151" i="38" s="1"/>
  <c r="CA125" i="38"/>
  <c r="CB170" i="38"/>
  <c r="CB191" i="38" s="1"/>
  <c r="CV91" i="38"/>
  <c r="BI91" i="38" s="1"/>
  <c r="CV108" i="38" s="1"/>
  <c r="BI108" i="38" s="1"/>
  <c r="BK170" i="37"/>
  <c r="BK191" i="37" s="1"/>
  <c r="BI125" i="37"/>
  <c r="CV91" i="37"/>
  <c r="BI91" i="37" s="1"/>
  <c r="CV108" i="37" s="1"/>
  <c r="BI108" i="37" s="1"/>
  <c r="CB66" i="39" l="1"/>
  <c r="CB66" i="40"/>
  <c r="CB66" i="37"/>
  <c r="CB66" i="38"/>
  <c r="CB66" i="35"/>
  <c r="CB66" i="36"/>
  <c r="CB66" i="30"/>
  <c r="CB66" i="34"/>
  <c r="CB191" i="39"/>
  <c r="CB192" i="39" s="1"/>
  <c r="CW204" i="39" s="1"/>
  <c r="CB204" i="39" s="1"/>
  <c r="CW206" i="39" s="1"/>
  <c r="CB206" i="39" s="1"/>
  <c r="BK191" i="39"/>
  <c r="BK192" i="39" s="1"/>
  <c r="CB188" i="38"/>
  <c r="CB192" i="38" s="1"/>
  <c r="BK188" i="38"/>
  <c r="BK191" i="38"/>
  <c r="BK188" i="37"/>
  <c r="BK192" i="37" s="1"/>
  <c r="CV204" i="37" s="1"/>
  <c r="BK204" i="37" s="1"/>
  <c r="CV206" i="37" s="1"/>
  <c r="BK206" i="37" s="1"/>
  <c r="CB188" i="37"/>
  <c r="CB192" i="37" s="1"/>
  <c r="BK188" i="41"/>
  <c r="BK192" i="41" s="1"/>
  <c r="CV204" i="41" s="1"/>
  <c r="BK204" i="41" s="1"/>
  <c r="CV206" i="41" s="1"/>
  <c r="BK206" i="41" s="1"/>
  <c r="CB198" i="39"/>
  <c r="BK198" i="37"/>
  <c r="CB198" i="41"/>
  <c r="BK201" i="37"/>
  <c r="CB201" i="41"/>
  <c r="CB201" i="39"/>
  <c r="BK188" i="40"/>
  <c r="BK192" i="40" s="1"/>
  <c r="CV204" i="40" s="1"/>
  <c r="BK204" i="40" s="1"/>
  <c r="CV206" i="40" s="1"/>
  <c r="BK206" i="40" s="1"/>
  <c r="BK198" i="40"/>
  <c r="BK201" i="40"/>
  <c r="CB198" i="37"/>
  <c r="CB201" i="37"/>
  <c r="CB188" i="41"/>
  <c r="CB192" i="41" s="1"/>
  <c r="CW204" i="41" s="1"/>
  <c r="CB204" i="41" s="1"/>
  <c r="CW206" i="41" s="1"/>
  <c r="CB206" i="41" s="1"/>
  <c r="BK198" i="41"/>
  <c r="BK201" i="41"/>
  <c r="CB198" i="40"/>
  <c r="CB201" i="40"/>
  <c r="CB191" i="40"/>
  <c r="CB192" i="40" s="1"/>
  <c r="CW204" i="40" s="1"/>
  <c r="CB204" i="40" s="1"/>
  <c r="CW206" i="40" s="1"/>
  <c r="CB206" i="40" s="1"/>
  <c r="BK198" i="39"/>
  <c r="BK201" i="39"/>
  <c r="BK198" i="38"/>
  <c r="CB198" i="38"/>
  <c r="CB201" i="38"/>
  <c r="CB202" i="38" s="1"/>
  <c r="BK202" i="39" l="1"/>
  <c r="CV204" i="39" s="1"/>
  <c r="BK204" i="39" s="1"/>
  <c r="CV206" i="39" s="1"/>
  <c r="BK206" i="39" s="1"/>
  <c r="CW204" i="38"/>
  <c r="CB204" i="38" s="1"/>
  <c r="CW206" i="38" s="1"/>
  <c r="CB206" i="38" s="1"/>
  <c r="BK192" i="38"/>
  <c r="CV204" i="38" s="1"/>
  <c r="BK204" i="38" s="1"/>
  <c r="CV206" i="38" s="1"/>
  <c r="BK206" i="38" s="1"/>
  <c r="CB202" i="37"/>
  <c r="CW204" i="37" s="1"/>
  <c r="CB204" i="37" s="1"/>
  <c r="CW206" i="37" s="1"/>
  <c r="CB206" i="37" s="1"/>
  <c r="BA353" i="29"/>
  <c r="BA352" i="29"/>
  <c r="BA351" i="29"/>
  <c r="BA350" i="29"/>
  <c r="BA349" i="29"/>
  <c r="BA348" i="29"/>
  <c r="BA347" i="29"/>
  <c r="BA346" i="29"/>
  <c r="BA345" i="29"/>
  <c r="L22" i="30"/>
  <c r="CW202" i="29"/>
  <c r="CV202" i="29"/>
  <c r="CU202" i="29"/>
  <c r="CT202" i="29"/>
  <c r="CW201" i="29"/>
  <c r="CV201" i="29"/>
  <c r="BK201" i="29" s="1"/>
  <c r="CU201" i="29"/>
  <c r="AT201" i="29" s="1"/>
  <c r="CT201" i="29"/>
  <c r="AC201" i="29" s="1"/>
  <c r="CW198" i="29"/>
  <c r="CB198" i="29" s="1"/>
  <c r="CV198" i="29"/>
  <c r="BK198" i="29" s="1"/>
  <c r="CU198" i="29"/>
  <c r="AT198" i="29" s="1"/>
  <c r="CT198" i="29"/>
  <c r="AC198" i="29" s="1"/>
  <c r="CW192" i="29"/>
  <c r="CV192" i="29"/>
  <c r="CU192" i="29"/>
  <c r="CT192" i="29"/>
  <c r="CW191" i="29"/>
  <c r="CV191" i="29"/>
  <c r="BK191" i="29" s="1"/>
  <c r="CU191" i="29"/>
  <c r="AT191" i="29" s="1"/>
  <c r="CT191" i="29"/>
  <c r="AC191" i="29" s="1"/>
  <c r="CW188" i="29"/>
  <c r="CB188" i="29" s="1"/>
  <c r="CV188" i="29"/>
  <c r="BK188" i="29" s="1"/>
  <c r="CU188" i="29"/>
  <c r="AT188" i="29" s="1"/>
  <c r="CT188" i="29"/>
  <c r="AC188" i="29" s="1"/>
  <c r="CW184" i="29"/>
  <c r="CV184" i="29"/>
  <c r="CU184" i="29"/>
  <c r="CT184" i="29"/>
  <c r="CW183" i="29"/>
  <c r="CB183" i="29" s="1"/>
  <c r="CV183" i="29"/>
  <c r="BK183" i="29" s="1"/>
  <c r="CU183" i="29"/>
  <c r="AT183" i="29" s="1"/>
  <c r="CT183" i="29"/>
  <c r="AC183" i="29" s="1"/>
  <c r="CW178" i="29"/>
  <c r="CB178" i="29" s="1"/>
  <c r="CV178" i="29"/>
  <c r="BK178" i="29" s="1"/>
  <c r="CU178" i="29"/>
  <c r="AT178" i="29" s="1"/>
  <c r="CT178" i="29"/>
  <c r="AC178" i="29" s="1"/>
  <c r="CW147" i="29"/>
  <c r="CA147" i="29" s="1"/>
  <c r="CV147" i="29"/>
  <c r="BI147" i="29" s="1"/>
  <c r="CU147" i="29"/>
  <c r="AQ147" i="29" s="1"/>
  <c r="CT147" i="29"/>
  <c r="Y147" i="29" s="1"/>
  <c r="CW142" i="29"/>
  <c r="CA142" i="29" s="1"/>
  <c r="CV142" i="29"/>
  <c r="BI142" i="29" s="1"/>
  <c r="CU142" i="29"/>
  <c r="AQ142" i="29" s="1"/>
  <c r="CT142" i="29"/>
  <c r="Y142" i="29" s="1"/>
  <c r="CT87" i="29"/>
  <c r="Y87" i="29" s="1"/>
  <c r="CU87" i="29"/>
  <c r="AQ87" i="29" s="1"/>
  <c r="CV87" i="29"/>
  <c r="BI87" i="29" s="1"/>
  <c r="CW87" i="29"/>
  <c r="CA87" i="29" s="1"/>
  <c r="CW80" i="29"/>
  <c r="CA80" i="29" s="1"/>
  <c r="CV80" i="29"/>
  <c r="BI80" i="29" s="1"/>
  <c r="CU80" i="29"/>
  <c r="AQ80" i="29" s="1"/>
  <c r="CT80" i="29"/>
  <c r="Y80" i="29" s="1"/>
  <c r="L22" i="36"/>
  <c r="BI78" i="36" s="1"/>
  <c r="CW202" i="36"/>
  <c r="CB202" i="36" s="1"/>
  <c r="CV202" i="36"/>
  <c r="BK202" i="36" s="1"/>
  <c r="CW201" i="36"/>
  <c r="CV201" i="36"/>
  <c r="CW198" i="36"/>
  <c r="CV198" i="36"/>
  <c r="CW192" i="36"/>
  <c r="CV192" i="36"/>
  <c r="CW191" i="36"/>
  <c r="CV191" i="36"/>
  <c r="CW188" i="36"/>
  <c r="CV188" i="36"/>
  <c r="CW184" i="36"/>
  <c r="CV184" i="36"/>
  <c r="CW183" i="36"/>
  <c r="CB183" i="36" s="1"/>
  <c r="CV183" i="36"/>
  <c r="BK183" i="36" s="1"/>
  <c r="CW178" i="36"/>
  <c r="CB178" i="36" s="1"/>
  <c r="CV178" i="36"/>
  <c r="BK178" i="36" s="1"/>
  <c r="CW147" i="36"/>
  <c r="CA147" i="36" s="1"/>
  <c r="CV147" i="36"/>
  <c r="BI147" i="36" s="1"/>
  <c r="CW142" i="36"/>
  <c r="CA142" i="36" s="1"/>
  <c r="CV142" i="36"/>
  <c r="BI142" i="36" s="1"/>
  <c r="CW132" i="36"/>
  <c r="CA132" i="36" s="1"/>
  <c r="CV132" i="36"/>
  <c r="BI132" i="36" s="1"/>
  <c r="CW128" i="36"/>
  <c r="CA128" i="36" s="1"/>
  <c r="CV128" i="36"/>
  <c r="BI128" i="36" s="1"/>
  <c r="AH119" i="36"/>
  <c r="AH164" i="36" s="1"/>
  <c r="CW104" i="36"/>
  <c r="CA104" i="36" s="1"/>
  <c r="CV104" i="36"/>
  <c r="BI104" i="36" s="1"/>
  <c r="CW99" i="36"/>
  <c r="CA99" i="36" s="1"/>
  <c r="CV99" i="36"/>
  <c r="BI99" i="36" s="1"/>
  <c r="CW93" i="36"/>
  <c r="CA93" i="36" s="1"/>
  <c r="CV93" i="36"/>
  <c r="BI93" i="36" s="1"/>
  <c r="CW87" i="36"/>
  <c r="CA87" i="36" s="1"/>
  <c r="CV87" i="36"/>
  <c r="BI87" i="36" s="1"/>
  <c r="CW80" i="36"/>
  <c r="CA80" i="36" s="1"/>
  <c r="CV80" i="36"/>
  <c r="BI80" i="36" s="1"/>
  <c r="E166" i="36"/>
  <c r="AH72" i="36"/>
  <c r="L44" i="36"/>
  <c r="CA78" i="36" s="1"/>
  <c r="CW202" i="35"/>
  <c r="CB202" i="35" s="1"/>
  <c r="CV202" i="35"/>
  <c r="BK202" i="35" s="1"/>
  <c r="CW201" i="35"/>
  <c r="CV201" i="35"/>
  <c r="CW198" i="35"/>
  <c r="CV198" i="35"/>
  <c r="CW192" i="35"/>
  <c r="CV192" i="35"/>
  <c r="CW191" i="35"/>
  <c r="CV191" i="35"/>
  <c r="CW188" i="35"/>
  <c r="CV188" i="35"/>
  <c r="CW184" i="35"/>
  <c r="CV184" i="35"/>
  <c r="CW183" i="35"/>
  <c r="CB183" i="35" s="1"/>
  <c r="CV183" i="35"/>
  <c r="BK183" i="35" s="1"/>
  <c r="CW178" i="35"/>
  <c r="CB178" i="35" s="1"/>
  <c r="CV178" i="35"/>
  <c r="BK178" i="35" s="1"/>
  <c r="CW147" i="35"/>
  <c r="CA147" i="35" s="1"/>
  <c r="CV147" i="35"/>
  <c r="BI147" i="35" s="1"/>
  <c r="CW142" i="35"/>
  <c r="CA142" i="35" s="1"/>
  <c r="CV142" i="35"/>
  <c r="BI142" i="35" s="1"/>
  <c r="CW132" i="35"/>
  <c r="CA132" i="35" s="1"/>
  <c r="CV132" i="35"/>
  <c r="BI132" i="35" s="1"/>
  <c r="CW128" i="35"/>
  <c r="CA128" i="35" s="1"/>
  <c r="CV128" i="35"/>
  <c r="BI128" i="35" s="1"/>
  <c r="AH119" i="35"/>
  <c r="AH164" i="35" s="1"/>
  <c r="CW104" i="35"/>
  <c r="CA104" i="35" s="1"/>
  <c r="CV104" i="35"/>
  <c r="BI104" i="35" s="1"/>
  <c r="CW99" i="35"/>
  <c r="CA99" i="35" s="1"/>
  <c r="CV99" i="35"/>
  <c r="BI99" i="35" s="1"/>
  <c r="CW93" i="35"/>
  <c r="CA93" i="35" s="1"/>
  <c r="CV93" i="35"/>
  <c r="BI93" i="35" s="1"/>
  <c r="CW87" i="35"/>
  <c r="CA87" i="35" s="1"/>
  <c r="CV87" i="35"/>
  <c r="BI87" i="35" s="1"/>
  <c r="CW80" i="35"/>
  <c r="CA80" i="35" s="1"/>
  <c r="CV80" i="35"/>
  <c r="BI80" i="35" s="1"/>
  <c r="E166" i="35"/>
  <c r="AH72" i="35"/>
  <c r="L44" i="35"/>
  <c r="CA78" i="35" s="1"/>
  <c r="L22" i="35"/>
  <c r="BI78" i="35" s="1"/>
  <c r="CW202" i="34"/>
  <c r="CB202" i="34" s="1"/>
  <c r="CV202" i="34"/>
  <c r="BK202" i="34" s="1"/>
  <c r="CW201" i="34"/>
  <c r="CV201" i="34"/>
  <c r="CW198" i="34"/>
  <c r="CV198" i="34"/>
  <c r="CW192" i="34"/>
  <c r="CV192" i="34"/>
  <c r="CW191" i="34"/>
  <c r="CV191" i="34"/>
  <c r="CW188" i="34"/>
  <c r="CV188" i="34"/>
  <c r="CW184" i="34"/>
  <c r="CV184" i="34"/>
  <c r="CW183" i="34"/>
  <c r="CB183" i="34" s="1"/>
  <c r="CV183" i="34"/>
  <c r="BK183" i="34" s="1"/>
  <c r="CW178" i="34"/>
  <c r="CB178" i="34" s="1"/>
  <c r="CV178" i="34"/>
  <c r="BK178" i="34" s="1"/>
  <c r="CW147" i="34"/>
  <c r="CA147" i="34" s="1"/>
  <c r="CV147" i="34"/>
  <c r="BI147" i="34" s="1"/>
  <c r="CW142" i="34"/>
  <c r="CA142" i="34" s="1"/>
  <c r="CV142" i="34"/>
  <c r="BI142" i="34" s="1"/>
  <c r="CW132" i="34"/>
  <c r="CA132" i="34" s="1"/>
  <c r="CV132" i="34"/>
  <c r="BI132" i="34" s="1"/>
  <c r="CW128" i="34"/>
  <c r="CA128" i="34" s="1"/>
  <c r="CV128" i="34"/>
  <c r="BI128" i="34" s="1"/>
  <c r="AH119" i="34"/>
  <c r="AH164" i="34" s="1"/>
  <c r="CW104" i="34"/>
  <c r="CA104" i="34" s="1"/>
  <c r="CV104" i="34"/>
  <c r="BI104" i="34" s="1"/>
  <c r="CW99" i="34"/>
  <c r="CA99" i="34" s="1"/>
  <c r="CV99" i="34"/>
  <c r="BI99" i="34" s="1"/>
  <c r="CW93" i="34"/>
  <c r="CA93" i="34" s="1"/>
  <c r="CV93" i="34"/>
  <c r="BI93" i="34" s="1"/>
  <c r="CW87" i="34"/>
  <c r="CA87" i="34" s="1"/>
  <c r="CV87" i="34"/>
  <c r="BI87" i="34" s="1"/>
  <c r="CW80" i="34"/>
  <c r="CA80" i="34" s="1"/>
  <c r="CV80" i="34"/>
  <c r="BI80" i="34" s="1"/>
  <c r="E166" i="34"/>
  <c r="AH72" i="34"/>
  <c r="L44" i="34"/>
  <c r="CA78" i="34" s="1"/>
  <c r="L22" i="34"/>
  <c r="BI78" i="34" s="1"/>
  <c r="CV202" i="30"/>
  <c r="CW202" i="30"/>
  <c r="CW201" i="30"/>
  <c r="CV201" i="30"/>
  <c r="CW198" i="30"/>
  <c r="CV198" i="30"/>
  <c r="CW192" i="30"/>
  <c r="CV192" i="30"/>
  <c r="CW191" i="30"/>
  <c r="CV191" i="30"/>
  <c r="CW188" i="30"/>
  <c r="CV188" i="30"/>
  <c r="CW184" i="30"/>
  <c r="CV184" i="30"/>
  <c r="CW183" i="30"/>
  <c r="CB183" i="30" s="1"/>
  <c r="CV183" i="30"/>
  <c r="BK183" i="30" s="1"/>
  <c r="CW178" i="30"/>
  <c r="CB178" i="30" s="1"/>
  <c r="CV178" i="30"/>
  <c r="BK178" i="30" s="1"/>
  <c r="CW147" i="30"/>
  <c r="CA147" i="30" s="1"/>
  <c r="CV147" i="30"/>
  <c r="BI147" i="30" s="1"/>
  <c r="CW142" i="30"/>
  <c r="CA142" i="30" s="1"/>
  <c r="CV142" i="30"/>
  <c r="BI142" i="30" s="1"/>
  <c r="CW132" i="30"/>
  <c r="CA132" i="30" s="1"/>
  <c r="CV132" i="30"/>
  <c r="BI132" i="30" s="1"/>
  <c r="CW128" i="30"/>
  <c r="CA128" i="30" s="1"/>
  <c r="CV128" i="30"/>
  <c r="BI128" i="30" s="1"/>
  <c r="CW104" i="30"/>
  <c r="CA104" i="30" s="1"/>
  <c r="CV104" i="30"/>
  <c r="BI104" i="30" s="1"/>
  <c r="CW99" i="30"/>
  <c r="CA99" i="30" s="1"/>
  <c r="CV99" i="30"/>
  <c r="BI99" i="30" s="1"/>
  <c r="CW93" i="30"/>
  <c r="CA93" i="30" s="1"/>
  <c r="CV93" i="30"/>
  <c r="BI93" i="30" s="1"/>
  <c r="CW87" i="30"/>
  <c r="CA87" i="30" s="1"/>
  <c r="CV87" i="30"/>
  <c r="BI87" i="30" s="1"/>
  <c r="CW80" i="30"/>
  <c r="CA80" i="30" s="1"/>
  <c r="CV80" i="30"/>
  <c r="BI80" i="30" s="1"/>
  <c r="CW128" i="29"/>
  <c r="CA128" i="29" s="1"/>
  <c r="CV128" i="29"/>
  <c r="BI128" i="29" s="1"/>
  <c r="CU128" i="29"/>
  <c r="AQ128" i="29" s="1"/>
  <c r="CT128" i="29"/>
  <c r="Y128" i="29" s="1"/>
  <c r="CT109" i="29"/>
  <c r="CW104" i="29"/>
  <c r="CV104" i="29"/>
  <c r="CU104" i="29"/>
  <c r="CT104" i="29"/>
  <c r="CW99" i="29"/>
  <c r="CA99" i="29" s="1"/>
  <c r="CV99" i="29"/>
  <c r="CU99" i="29"/>
  <c r="CT99" i="29"/>
  <c r="CT132" i="29"/>
  <c r="Y132" i="29" s="1"/>
  <c r="CB184" i="36" l="1"/>
  <c r="BK184" i="36"/>
  <c r="CW127" i="36"/>
  <c r="CA127" i="36" s="1"/>
  <c r="CW151" i="36" s="1"/>
  <c r="CA151" i="36" s="1"/>
  <c r="CB184" i="35"/>
  <c r="BK184" i="35"/>
  <c r="CB184" i="34"/>
  <c r="BK184" i="34"/>
  <c r="CB184" i="30"/>
  <c r="BK184" i="30"/>
  <c r="BE345" i="29"/>
  <c r="BG346" i="29" s="1"/>
  <c r="CW127" i="34"/>
  <c r="CA127" i="34" s="1"/>
  <c r="CW151" i="34" s="1"/>
  <c r="CA151" i="34" s="1"/>
  <c r="AC202" i="29"/>
  <c r="AT202" i="29"/>
  <c r="CB184" i="29"/>
  <c r="BK184" i="29"/>
  <c r="AT184" i="29"/>
  <c r="AC184" i="29"/>
  <c r="CW127" i="35"/>
  <c r="CA127" i="35" s="1"/>
  <c r="CW151" i="35" s="1"/>
  <c r="CA151" i="35" s="1"/>
  <c r="BE353" i="29"/>
  <c r="BE349" i="29"/>
  <c r="CW91" i="30"/>
  <c r="CA91" i="30" s="1"/>
  <c r="CW108" i="30" s="1"/>
  <c r="CA108" i="30" s="1"/>
  <c r="BE351" i="29"/>
  <c r="BE347" i="29"/>
  <c r="CW91" i="36"/>
  <c r="CA91" i="36" s="1"/>
  <c r="CW108" i="36" s="1"/>
  <c r="CA108" i="36" s="1"/>
  <c r="CV91" i="36"/>
  <c r="BI91" i="36" s="1"/>
  <c r="CV108" i="36" s="1"/>
  <c r="BI108" i="36" s="1"/>
  <c r="CV127" i="36"/>
  <c r="BI127" i="36" s="1"/>
  <c r="CV151" i="36" s="1"/>
  <c r="BI151" i="36" s="1"/>
  <c r="CB170" i="36"/>
  <c r="CA125" i="36"/>
  <c r="BK170" i="36"/>
  <c r="BI125" i="36"/>
  <c r="E121" i="36"/>
  <c r="BK170" i="35"/>
  <c r="BI125" i="35"/>
  <c r="CV127" i="35"/>
  <c r="BI127" i="35" s="1"/>
  <c r="CV151" i="35" s="1"/>
  <c r="BI151" i="35" s="1"/>
  <c r="CV91" i="35"/>
  <c r="BI91" i="35" s="1"/>
  <c r="CV108" i="35" s="1"/>
  <c r="BI108" i="35" s="1"/>
  <c r="CB170" i="35"/>
  <c r="CB188" i="35" s="1"/>
  <c r="CA125" i="35"/>
  <c r="CW91" i="35"/>
  <c r="CA91" i="35" s="1"/>
  <c r="CW108" i="35" s="1"/>
  <c r="CA108" i="35" s="1"/>
  <c r="E121" i="35"/>
  <c r="CV91" i="34"/>
  <c r="BI91" i="34" s="1"/>
  <c r="CV108" i="34" s="1"/>
  <c r="BI108" i="34" s="1"/>
  <c r="CV127" i="34"/>
  <c r="BI127" i="34" s="1"/>
  <c r="CV151" i="34" s="1"/>
  <c r="BI151" i="34" s="1"/>
  <c r="CB170" i="34"/>
  <c r="CB188" i="34" s="1"/>
  <c r="CA125" i="34"/>
  <c r="CW91" i="34"/>
  <c r="CA91" i="34" s="1"/>
  <c r="CW108" i="34" s="1"/>
  <c r="CA108" i="34" s="1"/>
  <c r="BK170" i="34"/>
  <c r="BI125" i="34"/>
  <c r="E121" i="34"/>
  <c r="CW127" i="30"/>
  <c r="CV127" i="30"/>
  <c r="CV91" i="30"/>
  <c r="BI91" i="30" s="1"/>
  <c r="CV108" i="30" s="1"/>
  <c r="BI108" i="30" s="1"/>
  <c r="CT127" i="29"/>
  <c r="Y127" i="29" s="1"/>
  <c r="CT151" i="29" s="1"/>
  <c r="Y151" i="29" s="1"/>
  <c r="CW132" i="29"/>
  <c r="CA132" i="29" s="1"/>
  <c r="CW127" i="29" s="1"/>
  <c r="CA127" i="29" s="1"/>
  <c r="CW151" i="29" s="1"/>
  <c r="CA151" i="29" s="1"/>
  <c r="CV132" i="29"/>
  <c r="BI132" i="29" s="1"/>
  <c r="CV127" i="29" s="1"/>
  <c r="BI127" i="29" s="1"/>
  <c r="CV151" i="29" s="1"/>
  <c r="BI151" i="29" s="1"/>
  <c r="CU132" i="29"/>
  <c r="AQ132" i="29" s="1"/>
  <c r="CU127" i="29" s="1"/>
  <c r="AQ127" i="29" s="1"/>
  <c r="CU151" i="29" s="1"/>
  <c r="AQ151" i="29" s="1"/>
  <c r="BI346" i="29" l="1"/>
  <c r="BG348" i="29"/>
  <c r="BG350" i="29" s="1"/>
  <c r="BI350" i="29" s="1"/>
  <c r="CB191" i="34"/>
  <c r="CB192" i="34" s="1"/>
  <c r="CW204" i="34" s="1"/>
  <c r="CB204" i="34" s="1"/>
  <c r="CW206" i="34" s="1"/>
  <c r="CB206" i="34" s="1"/>
  <c r="CB201" i="36"/>
  <c r="CB188" i="36"/>
  <c r="CB192" i="36" s="1"/>
  <c r="CW204" i="36" s="1"/>
  <c r="CB204" i="36" s="1"/>
  <c r="CW206" i="36" s="1"/>
  <c r="CB206" i="36" s="1"/>
  <c r="CB191" i="36"/>
  <c r="BK198" i="36"/>
  <c r="BK188" i="36"/>
  <c r="BK191" i="36"/>
  <c r="CB191" i="35"/>
  <c r="CB192" i="35" s="1"/>
  <c r="CW204" i="35" s="1"/>
  <c r="CB204" i="35" s="1"/>
  <c r="CW206" i="35" s="1"/>
  <c r="CB206" i="35" s="1"/>
  <c r="BK198" i="35"/>
  <c r="BK188" i="35"/>
  <c r="BK192" i="35" s="1"/>
  <c r="CV204" i="35" s="1"/>
  <c r="BK204" i="35" s="1"/>
  <c r="CV206" i="35" s="1"/>
  <c r="BK206" i="35" s="1"/>
  <c r="BK191" i="35"/>
  <c r="BK198" i="34"/>
  <c r="BK188" i="34"/>
  <c r="BK191" i="34"/>
  <c r="BK201" i="35"/>
  <c r="BK201" i="36"/>
  <c r="CB198" i="34"/>
  <c r="CB198" i="36"/>
  <c r="CB201" i="35"/>
  <c r="CB198" i="35"/>
  <c r="BK201" i="34"/>
  <c r="CB201" i="34"/>
  <c r="BK192" i="36" l="1"/>
  <c r="CV204" i="36" s="1"/>
  <c r="BK204" i="36" s="1"/>
  <c r="CV206" i="36" s="1"/>
  <c r="BK206" i="36" s="1"/>
  <c r="BK192" i="34"/>
  <c r="CV204" i="34" s="1"/>
  <c r="BK204" i="34" s="1"/>
  <c r="CV206" i="34" s="1"/>
  <c r="BK206" i="34" s="1"/>
  <c r="BI348" i="29"/>
  <c r="BG352" i="29"/>
  <c r="BG354" i="29" s="1"/>
  <c r="CT93" i="29"/>
  <c r="CU93" i="29"/>
  <c r="CV93" i="29"/>
  <c r="CW93" i="29"/>
  <c r="CU228" i="29"/>
  <c r="CW227" i="29"/>
  <c r="CW221" i="29"/>
  <c r="CU222" i="29"/>
  <c r="CT156" i="29"/>
  <c r="Y156" i="29" s="1"/>
  <c r="BI354" i="29" l="1"/>
  <c r="BG356" i="29"/>
  <c r="BI352" i="29"/>
  <c r="AT192" i="29"/>
  <c r="CU204" i="29" s="1"/>
  <c r="AT204" i="29" s="1"/>
  <c r="CU206" i="29" s="1"/>
  <c r="AT206" i="29" s="1"/>
  <c r="AC192" i="29"/>
  <c r="CT204" i="29" s="1"/>
  <c r="AC204" i="29" s="1"/>
  <c r="CT206" i="29" s="1"/>
  <c r="AC206" i="29" s="1"/>
  <c r="CT209" i="29" s="1"/>
  <c r="AC209" i="29" s="1"/>
  <c r="CU236" i="29"/>
  <c r="CW240" i="29"/>
  <c r="CW235" i="29"/>
  <c r="CU231" i="29"/>
  <c r="BI78" i="29"/>
  <c r="E216" i="29"/>
  <c r="E166" i="29"/>
  <c r="BG358" i="29" l="1"/>
  <c r="BI356" i="29"/>
  <c r="BI127" i="30"/>
  <c r="CV151" i="30" s="1"/>
  <c r="BI151" i="30" s="1"/>
  <c r="BK170" i="29"/>
  <c r="BI125" i="29"/>
  <c r="AH119" i="30"/>
  <c r="AH164" i="30" s="1"/>
  <c r="AH72" i="30"/>
  <c r="L44" i="30"/>
  <c r="CA78" i="30" s="1"/>
  <c r="BI78" i="30"/>
  <c r="BG360" i="29" l="1"/>
  <c r="BI358" i="29"/>
  <c r="BK202" i="29"/>
  <c r="BI125" i="30"/>
  <c r="BK170" i="30"/>
  <c r="CA125" i="30"/>
  <c r="CB170" i="30"/>
  <c r="CB240" i="29"/>
  <c r="AG236" i="29"/>
  <c r="CB235" i="29"/>
  <c r="AG231" i="29"/>
  <c r="AG228" i="29"/>
  <c r="CB227" i="29"/>
  <c r="CB221" i="29"/>
  <c r="CC247" i="29"/>
  <c r="CC210" i="29"/>
  <c r="CC160" i="29"/>
  <c r="CC115" i="29"/>
  <c r="AG222" i="29"/>
  <c r="E121" i="29"/>
  <c r="BK191" i="30" l="1"/>
  <c r="BK188" i="30"/>
  <c r="BK192" i="30" s="1"/>
  <c r="CB191" i="30"/>
  <c r="CB188" i="30"/>
  <c r="CB192" i="30" s="1"/>
  <c r="BK192" i="29"/>
  <c r="CV204" i="29" s="1"/>
  <c r="BK204" i="29" s="1"/>
  <c r="CV206" i="29" s="1"/>
  <c r="BK206" i="29" s="1"/>
  <c r="CC115" i="41"/>
  <c r="CC115" i="38"/>
  <c r="CC115" i="40"/>
  <c r="CC115" i="37"/>
  <c r="CC115" i="39"/>
  <c r="CC160" i="40"/>
  <c r="CC160" i="37"/>
  <c r="CC160" i="39"/>
  <c r="CC160" i="41"/>
  <c r="CC160" i="38"/>
  <c r="CC210" i="38"/>
  <c r="CC210" i="40"/>
  <c r="CC210" i="37"/>
  <c r="CC210" i="39"/>
  <c r="CC210" i="41"/>
  <c r="BG362" i="29"/>
  <c r="BI360" i="29"/>
  <c r="CW234" i="29"/>
  <c r="CC210" i="30"/>
  <c r="CC210" i="34"/>
  <c r="CC210" i="36"/>
  <c r="CC210" i="35"/>
  <c r="CC115" i="30"/>
  <c r="CC115" i="36"/>
  <c r="CC115" i="35"/>
  <c r="CC115" i="34"/>
  <c r="CC160" i="30"/>
  <c r="CC160" i="34"/>
  <c r="CC160" i="36"/>
  <c r="CC160" i="35"/>
  <c r="BK201" i="30"/>
  <c r="BK198" i="30"/>
  <c r="CB198" i="30"/>
  <c r="CB201" i="30"/>
  <c r="CB202" i="30" s="1"/>
  <c r="CA127" i="30"/>
  <c r="CW151" i="30" s="1"/>
  <c r="CA151" i="30" s="1"/>
  <c r="CU221" i="29"/>
  <c r="AG221" i="29" s="1"/>
  <c r="CU243" i="29" s="1"/>
  <c r="CW204" i="30" l="1"/>
  <c r="CB204" i="30" s="1"/>
  <c r="CW206" i="30" s="1"/>
  <c r="CB206" i="30" s="1"/>
  <c r="BK202" i="30"/>
  <c r="CV204" i="30" s="1"/>
  <c r="BK204" i="30" s="1"/>
  <c r="CV206" i="30" s="1"/>
  <c r="BK206" i="30" s="1"/>
  <c r="BG364" i="29"/>
  <c r="BI364" i="29" s="1"/>
  <c r="BI362" i="29"/>
  <c r="CB234" i="29"/>
  <c r="AG242" i="29"/>
  <c r="Y104" i="29"/>
  <c r="CA104" i="29"/>
  <c r="BI104" i="29"/>
  <c r="AQ104" i="29"/>
  <c r="BI99" i="29"/>
  <c r="Y99" i="29"/>
  <c r="AQ99" i="29"/>
  <c r="Y93" i="29"/>
  <c r="Y113" i="29" s="1"/>
  <c r="CA93" i="29"/>
  <c r="BI93" i="29"/>
  <c r="CV91" i="29" s="1"/>
  <c r="AQ93" i="29"/>
  <c r="CU91" i="29" s="1"/>
  <c r="CW91" i="29" l="1"/>
  <c r="CA91" i="29" s="1"/>
  <c r="CW108" i="29" s="1"/>
  <c r="CA108" i="29" s="1"/>
  <c r="BI365" i="29"/>
  <c r="CT91" i="29"/>
  <c r="Y91" i="29" s="1"/>
  <c r="CT108" i="29" s="1"/>
  <c r="Y108" i="29" s="1"/>
  <c r="CW243" i="29"/>
  <c r="CB242" i="29" s="1"/>
  <c r="U244" i="29" s="1"/>
  <c r="BI91" i="29"/>
  <c r="CV108" i="29" s="1"/>
  <c r="BI108" i="29" s="1"/>
  <c r="AQ91" i="29"/>
  <c r="CU108" i="29" s="1"/>
  <c r="AQ108" i="29" s="1"/>
  <c r="BK362" i="29" l="1"/>
  <c r="BR68" i="40" s="1"/>
  <c r="BK364" i="29"/>
  <c r="BR68" i="41" s="1"/>
  <c r="BK358" i="29"/>
  <c r="BR68" i="38" s="1"/>
  <c r="BK360" i="29"/>
  <c r="BR68" i="39" s="1"/>
  <c r="BK352" i="29"/>
  <c r="BK210" i="35" s="1"/>
  <c r="BK356" i="29"/>
  <c r="BR68" i="37" s="1"/>
  <c r="BK350" i="29"/>
  <c r="BK210" i="34" s="1"/>
  <c r="BK346" i="29"/>
  <c r="BN247" i="29" s="1"/>
  <c r="BK348" i="29"/>
  <c r="BI115" i="30" s="1"/>
  <c r="BK354" i="29"/>
  <c r="E74" i="29"/>
  <c r="AH119" i="29"/>
  <c r="AH164" i="29" s="1"/>
  <c r="AH214" i="29" s="1"/>
  <c r="AH72" i="29"/>
  <c r="BK210" i="40" l="1"/>
  <c r="BI115" i="40"/>
  <c r="BI160" i="40"/>
  <c r="BK210" i="38"/>
  <c r="BI115" i="38"/>
  <c r="BI160" i="38"/>
  <c r="BK210" i="39"/>
  <c r="BI115" i="39"/>
  <c r="BI160" i="39"/>
  <c r="BI160" i="37"/>
  <c r="BK210" i="37"/>
  <c r="BI115" i="37"/>
  <c r="BK210" i="41"/>
  <c r="BI115" i="41"/>
  <c r="BI160" i="41"/>
  <c r="BR68" i="34"/>
  <c r="BI160" i="34"/>
  <c r="BI115" i="34"/>
  <c r="BI160" i="36"/>
  <c r="BI160" i="35"/>
  <c r="BI115" i="36"/>
  <c r="BR68" i="30"/>
  <c r="BR68" i="29"/>
  <c r="BK210" i="29"/>
  <c r="BR68" i="36"/>
  <c r="BI160" i="30"/>
  <c r="BK210" i="30"/>
  <c r="BR68" i="35"/>
  <c r="BK210" i="36"/>
  <c r="BI115" i="35"/>
  <c r="BI115" i="29"/>
  <c r="BI160" i="29"/>
  <c r="L16" i="29" l="1"/>
  <c r="L44" i="29" l="1"/>
  <c r="CA78" i="29" s="1"/>
  <c r="CC68" i="29" l="1"/>
  <c r="CC68" i="41" l="1"/>
  <c r="CC68" i="38"/>
  <c r="CC68" i="40"/>
  <c r="CC68" i="37"/>
  <c r="CC68" i="39"/>
  <c r="CC68" i="30"/>
  <c r="CC68" i="36"/>
  <c r="CC68" i="35"/>
  <c r="CC68" i="34"/>
  <c r="CB170" i="29"/>
  <c r="CB201" i="29" s="1"/>
  <c r="CA125" i="29"/>
  <c r="CB202" i="29" l="1"/>
  <c r="M282" i="29"/>
  <c r="M281" i="29"/>
  <c r="M280" i="29"/>
  <c r="M279" i="29"/>
  <c r="M278" i="29"/>
  <c r="M277" i="29"/>
  <c r="M276" i="29"/>
  <c r="CB192" i="29" l="1"/>
  <c r="CW204" i="29" s="1"/>
  <c r="CB204" i="29" s="1"/>
  <c r="CW206" i="29" s="1"/>
  <c r="CB206" i="29" s="1"/>
  <c r="BZ26" i="29"/>
  <c r="AW33" i="29"/>
  <c r="BZ14" i="29"/>
  <c r="D269" i="29"/>
  <c r="D266" i="29"/>
  <c r="D267" i="29" s="1"/>
  <c r="BZ26" i="39" l="1"/>
  <c r="BZ26" i="37"/>
  <c r="BZ26" i="41"/>
  <c r="BZ26" i="38"/>
  <c r="BZ26" i="40"/>
  <c r="BZ14" i="41"/>
  <c r="BZ14" i="38"/>
  <c r="BZ14" i="40"/>
  <c r="BZ14" i="37"/>
  <c r="BZ14" i="39"/>
  <c r="AW33" i="39"/>
  <c r="AW33" i="41"/>
  <c r="AW33" i="38"/>
  <c r="AW33" i="40"/>
  <c r="AW33" i="37"/>
  <c r="BZ14" i="30"/>
  <c r="BZ14" i="36"/>
  <c r="BZ14" i="35"/>
  <c r="BZ14" i="34"/>
  <c r="AW33" i="34"/>
  <c r="AW33" i="35"/>
  <c r="AW33" i="36"/>
  <c r="AW33" i="30"/>
  <c r="BZ26" i="35"/>
  <c r="BZ26" i="34"/>
  <c r="BZ26" i="36"/>
  <c r="D270" i="29"/>
  <c r="BZ48" i="29"/>
  <c r="BZ26" i="30"/>
  <c r="D271" i="29"/>
  <c r="D268" i="29"/>
  <c r="BI76" i="29" l="1"/>
  <c r="BI76" i="41" s="1"/>
  <c r="AH9" i="29"/>
  <c r="AH9" i="41" s="1"/>
  <c r="BI218" i="29"/>
  <c r="BZ48" i="40"/>
  <c r="BZ48" i="37"/>
  <c r="BZ48" i="39"/>
  <c r="BZ48" i="41"/>
  <c r="BZ48" i="38"/>
  <c r="BZ48" i="30"/>
  <c r="BZ48" i="36"/>
  <c r="BZ48" i="35"/>
  <c r="BZ48" i="34"/>
  <c r="BI123" i="29"/>
  <c r="BI123" i="41" s="1"/>
  <c r="AH9" i="35" l="1"/>
  <c r="AH9" i="39"/>
  <c r="AH9" i="30"/>
  <c r="AH9" i="38"/>
  <c r="AH9" i="36"/>
  <c r="AH9" i="40"/>
  <c r="AH9" i="34"/>
  <c r="AH9" i="37"/>
  <c r="BI123" i="39"/>
  <c r="BI123" i="40"/>
  <c r="BI76" i="39"/>
  <c r="BI76" i="40"/>
  <c r="BI76" i="37"/>
  <c r="BI76" i="38"/>
  <c r="BI123" i="37"/>
  <c r="BI123" i="38"/>
  <c r="BI76" i="35"/>
  <c r="BI76" i="36"/>
  <c r="BI123" i="35"/>
  <c r="BI123" i="36"/>
  <c r="BI123" i="34"/>
  <c r="BI76" i="34"/>
  <c r="BI76" i="30"/>
  <c r="BI168" i="29"/>
  <c r="BI168" i="41" s="1"/>
  <c r="BI123" i="30"/>
  <c r="BI168" i="39" l="1"/>
  <c r="BI168" i="40"/>
  <c r="BI168" i="37"/>
  <c r="BI168" i="38"/>
  <c r="BI168" i="35"/>
  <c r="BI168" i="36"/>
  <c r="BI168" i="34"/>
  <c r="BI168" i="30"/>
</calcChain>
</file>

<file path=xl/comments1.xml><?xml version="1.0" encoding="utf-8"?>
<comments xmlns="http://schemas.openxmlformats.org/spreadsheetml/2006/main">
  <authors>
    <author>作成者</author>
  </authors>
  <commentList>
    <comment ref="BZ13" authorId="0" shapeId="0">
      <text>
        <r>
          <rPr>
            <b/>
            <sz val="12"/>
            <color indexed="81"/>
            <rFont val="ＭＳ Ｐゴシック"/>
            <family val="3"/>
            <charset val="128"/>
          </rPr>
          <t>法人設立認可年月日：</t>
        </r>
        <r>
          <rPr>
            <sz val="12"/>
            <color indexed="81"/>
            <rFont val="ＭＳ Ｐゴシック"/>
            <family val="3"/>
            <charset val="128"/>
          </rPr>
          <t xml:space="preserve">
元号は数字コードを選択してください
　（3：昭和　4：平成　5：令和）</t>
        </r>
      </text>
    </commen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10.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2.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3.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4.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5.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6.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7.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8.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comments9.xml><?xml version="1.0" encoding="utf-8"?>
<comments xmlns="http://schemas.openxmlformats.org/spreadsheetml/2006/main">
  <authors>
    <author>作成者</author>
  </authors>
  <commentList>
    <comment ref="AZ22"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25"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 ref="AZ44"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 ref="BZ47" authorId="0" shapeId="0">
      <text>
        <r>
          <rPr>
            <b/>
            <sz val="12"/>
            <color indexed="81"/>
            <rFont val="ＭＳ Ｐゴシック"/>
            <family val="3"/>
            <charset val="128"/>
          </rPr>
          <t>学校設置認可年月日:</t>
        </r>
        <r>
          <rPr>
            <sz val="12"/>
            <color indexed="81"/>
            <rFont val="ＭＳ Ｐゴシック"/>
            <family val="3"/>
            <charset val="128"/>
          </rPr>
          <t xml:space="preserve">
元号は数字コードを選択してください
　（3：昭和　4：平成　5：令和）</t>
        </r>
      </text>
    </comment>
  </commentList>
</comments>
</file>

<file path=xl/sharedStrings.xml><?xml version="1.0" encoding="utf-8"?>
<sst xmlns="http://schemas.openxmlformats.org/spreadsheetml/2006/main" count="3946" uniqueCount="564">
  <si>
    <t>整　理　番　号</t>
    <rPh sb="0" eb="1">
      <t>タダシ</t>
    </rPh>
    <rPh sb="2" eb="3">
      <t>リ</t>
    </rPh>
    <rPh sb="4" eb="5">
      <t>バン</t>
    </rPh>
    <rPh sb="6" eb="7">
      <t>ゴウ</t>
    </rPh>
    <phoneticPr fontId="2"/>
  </si>
  <si>
    <t>郵便番号</t>
  </si>
  <si>
    <t>［学校の概要］</t>
  </si>
  <si>
    <t>学　校　法　人　等　基　礎　調　査</t>
    <rPh sb="0" eb="1">
      <t>ガク</t>
    </rPh>
    <rPh sb="2" eb="3">
      <t>コウ</t>
    </rPh>
    <rPh sb="4" eb="5">
      <t>ホウ</t>
    </rPh>
    <rPh sb="6" eb="7">
      <t>ジン</t>
    </rPh>
    <rPh sb="8" eb="9">
      <t>トウ</t>
    </rPh>
    <rPh sb="10" eb="11">
      <t>モト</t>
    </rPh>
    <rPh sb="12" eb="13">
      <t>イシズエ</t>
    </rPh>
    <rPh sb="14" eb="15">
      <t>チョウ</t>
    </rPh>
    <rPh sb="16" eb="17">
      <t>サ</t>
    </rPh>
    <phoneticPr fontId="2"/>
  </si>
  <si>
    <t>年</t>
    <rPh sb="0" eb="1">
      <t>ネン</t>
    </rPh>
    <phoneticPr fontId="2"/>
  </si>
  <si>
    <t>月</t>
    <rPh sb="0" eb="1">
      <t>ツキ</t>
    </rPh>
    <phoneticPr fontId="2"/>
  </si>
  <si>
    <t>日</t>
    <rPh sb="0" eb="1">
      <t>ニチ</t>
    </rPh>
    <phoneticPr fontId="2"/>
  </si>
  <si>
    <t>市外</t>
    <rPh sb="0" eb="2">
      <t>シガイ</t>
    </rPh>
    <phoneticPr fontId="2"/>
  </si>
  <si>
    <t>市内</t>
    <rPh sb="0" eb="2">
      <t>シナイ</t>
    </rPh>
    <phoneticPr fontId="2"/>
  </si>
  <si>
    <t>元号</t>
    <rPh sb="0" eb="2">
      <t>ゲンゴウ</t>
    </rPh>
    <phoneticPr fontId="2"/>
  </si>
  <si>
    <t>電話番号</t>
    <phoneticPr fontId="2"/>
  </si>
  <si>
    <t>学校名</t>
    <phoneticPr fontId="2"/>
  </si>
  <si>
    <t>学校設置
認可年月日</t>
    <rPh sb="5" eb="7">
      <t>ニンカ</t>
    </rPh>
    <rPh sb="7" eb="10">
      <t>ネンガッピ</t>
    </rPh>
    <phoneticPr fontId="2"/>
  </si>
  <si>
    <t>フリガナ</t>
    <phoneticPr fontId="2"/>
  </si>
  <si>
    <t>-</t>
    <phoneticPr fontId="2"/>
  </si>
  <si>
    <t>学校所在地</t>
    <phoneticPr fontId="2"/>
  </si>
  <si>
    <t>本務教員</t>
    <phoneticPr fontId="2"/>
  </si>
  <si>
    <t>兼務教員</t>
    <phoneticPr fontId="2"/>
  </si>
  <si>
    <t>本務職員</t>
    <phoneticPr fontId="2"/>
  </si>
  <si>
    <t>収容定員数</t>
    <phoneticPr fontId="2"/>
  </si>
  <si>
    <t>その他</t>
    <phoneticPr fontId="2"/>
  </si>
  <si>
    <t>男女校種</t>
    <phoneticPr fontId="2"/>
  </si>
  <si>
    <t>内　　訳</t>
    <rPh sb="0" eb="1">
      <t>ウチ</t>
    </rPh>
    <rPh sb="3" eb="4">
      <t>ヤク</t>
    </rPh>
    <phoneticPr fontId="2"/>
  </si>
  <si>
    <t>内　訳</t>
    <rPh sb="0" eb="1">
      <t>ウチ</t>
    </rPh>
    <rPh sb="2" eb="3">
      <t>ヤク</t>
    </rPh>
    <phoneticPr fontId="2"/>
  </si>
  <si>
    <t>地方公共団体補助金収入</t>
    <phoneticPr fontId="2"/>
  </si>
  <si>
    <t>科　　　　　目</t>
    <rPh sb="0" eb="1">
      <t>カ</t>
    </rPh>
    <rPh sb="6" eb="7">
      <t>メ</t>
    </rPh>
    <phoneticPr fontId="2"/>
  </si>
  <si>
    <t>金　　　　額</t>
    <rPh sb="0" eb="1">
      <t>キン</t>
    </rPh>
    <rPh sb="5" eb="6">
      <t>ガク</t>
    </rPh>
    <phoneticPr fontId="2"/>
  </si>
  <si>
    <t>資　　産　　の　　部</t>
    <rPh sb="0" eb="1">
      <t>シ</t>
    </rPh>
    <rPh sb="3" eb="4">
      <t>サン</t>
    </rPh>
    <rPh sb="9" eb="10">
      <t>ブ</t>
    </rPh>
    <phoneticPr fontId="2"/>
  </si>
  <si>
    <t>土　地</t>
    <phoneticPr fontId="2"/>
  </si>
  <si>
    <t>建　物</t>
    <phoneticPr fontId="2"/>
  </si>
  <si>
    <t>構　築　物</t>
    <phoneticPr fontId="2"/>
  </si>
  <si>
    <t>教育研究用機器備品</t>
    <phoneticPr fontId="2"/>
  </si>
  <si>
    <t>そ の 他 の 固 定 資 産</t>
    <rPh sb="4" eb="5">
      <t>タ</t>
    </rPh>
    <phoneticPr fontId="2"/>
  </si>
  <si>
    <t>有形固定資産</t>
    <phoneticPr fontId="2"/>
  </si>
  <si>
    <t>長期借入金</t>
    <rPh sb="0" eb="2">
      <t>チョウキ</t>
    </rPh>
    <rPh sb="2" eb="4">
      <t>カリイレ</t>
    </rPh>
    <rPh sb="4" eb="5">
      <t>キン</t>
    </rPh>
    <phoneticPr fontId="2"/>
  </si>
  <si>
    <t>学校債</t>
    <rPh sb="0" eb="2">
      <t>ガッコウ</t>
    </rPh>
    <rPh sb="2" eb="3">
      <t>サイ</t>
    </rPh>
    <phoneticPr fontId="2"/>
  </si>
  <si>
    <t>前受金</t>
    <rPh sb="0" eb="2">
      <t>マエウケ</t>
    </rPh>
    <rPh sb="2" eb="3">
      <t>キン</t>
    </rPh>
    <phoneticPr fontId="2"/>
  </si>
  <si>
    <t>第１号基本金</t>
    <rPh sb="0" eb="1">
      <t>ダイ</t>
    </rPh>
    <rPh sb="2" eb="3">
      <t>ゴウ</t>
    </rPh>
    <rPh sb="3" eb="5">
      <t>キホン</t>
    </rPh>
    <rPh sb="5" eb="6">
      <t>キン</t>
    </rPh>
    <phoneticPr fontId="2"/>
  </si>
  <si>
    <t>第２号基本金</t>
    <rPh sb="0" eb="1">
      <t>ダイ</t>
    </rPh>
    <rPh sb="2" eb="3">
      <t>ゴウ</t>
    </rPh>
    <rPh sb="3" eb="5">
      <t>キホン</t>
    </rPh>
    <rPh sb="5" eb="6">
      <t>キン</t>
    </rPh>
    <phoneticPr fontId="2"/>
  </si>
  <si>
    <t>第３号基本金</t>
    <rPh sb="0" eb="1">
      <t>ダイ</t>
    </rPh>
    <rPh sb="2" eb="3">
      <t>ゴウ</t>
    </rPh>
    <rPh sb="3" eb="5">
      <t>キホン</t>
    </rPh>
    <rPh sb="5" eb="6">
      <t>キン</t>
    </rPh>
    <phoneticPr fontId="2"/>
  </si>
  <si>
    <t>第４号基本金</t>
    <rPh sb="0" eb="1">
      <t>ダイ</t>
    </rPh>
    <rPh sb="2" eb="3">
      <t>ゴウ</t>
    </rPh>
    <rPh sb="3" eb="5">
      <t>キホン</t>
    </rPh>
    <rPh sb="5" eb="6">
      <t>キン</t>
    </rPh>
    <phoneticPr fontId="2"/>
  </si>
  <si>
    <t>役職</t>
    <rPh sb="0" eb="2">
      <t>ヤクショク</t>
    </rPh>
    <phoneticPr fontId="2"/>
  </si>
  <si>
    <t>氏名</t>
    <rPh sb="0" eb="2">
      <t>シメイ</t>
    </rPh>
    <phoneticPr fontId="2"/>
  </si>
  <si>
    <t>退職給与引当金</t>
    <rPh sb="0" eb="2">
      <t>タイショク</t>
    </rPh>
    <rPh sb="2" eb="4">
      <t>キュウヨ</t>
    </rPh>
    <rPh sb="4" eb="6">
      <t>ヒキアテ</t>
    </rPh>
    <rPh sb="6" eb="7">
      <t>キン</t>
    </rPh>
    <phoneticPr fontId="2"/>
  </si>
  <si>
    <t>フリガナ</t>
    <phoneticPr fontId="2"/>
  </si>
  <si>
    <t>―</t>
    <phoneticPr fontId="2"/>
  </si>
  <si>
    <t>　・　該当する欄に直接入力してください。</t>
    <rPh sb="3" eb="5">
      <t>ガイトウ</t>
    </rPh>
    <rPh sb="7" eb="8">
      <t>ラン</t>
    </rPh>
    <rPh sb="9" eb="11">
      <t>チョクセツ</t>
    </rPh>
    <rPh sb="11" eb="13">
      <t>ニュウリョク</t>
    </rPh>
    <phoneticPr fontId="2"/>
  </si>
  <si>
    <t>在籍生徒・園児数</t>
    <rPh sb="0" eb="2">
      <t>ザイセキ</t>
    </rPh>
    <rPh sb="2" eb="4">
      <t>セイト</t>
    </rPh>
    <rPh sb="5" eb="7">
      <t>エンジ</t>
    </rPh>
    <phoneticPr fontId="2"/>
  </si>
  <si>
    <t>教職員数
在籍生徒・
園児数</t>
    <rPh sb="5" eb="7">
      <t>ザイセキ</t>
    </rPh>
    <rPh sb="7" eb="9">
      <t>セイト</t>
    </rPh>
    <rPh sb="11" eb="13">
      <t>エンジ</t>
    </rPh>
    <rPh sb="13" eb="14">
      <t>スウ</t>
    </rPh>
    <phoneticPr fontId="2"/>
  </si>
  <si>
    <t>学校種・課程</t>
    <rPh sb="4" eb="6">
      <t>カテイ</t>
    </rPh>
    <phoneticPr fontId="2"/>
  </si>
  <si>
    <t>休校・廃止等とその事由</t>
    <rPh sb="3" eb="5">
      <t>ハイシ</t>
    </rPh>
    <rPh sb="5" eb="6">
      <t>トウ</t>
    </rPh>
    <rPh sb="9" eb="11">
      <t>ジユウ</t>
    </rPh>
    <phoneticPr fontId="2"/>
  </si>
  <si>
    <t>1：廃止
2：休校・募集停止
4：合併・分離</t>
    <rPh sb="2" eb="4">
      <t>ハイシ</t>
    </rPh>
    <rPh sb="7" eb="9">
      <t>キュウコウ</t>
    </rPh>
    <rPh sb="10" eb="12">
      <t>ボシュウ</t>
    </rPh>
    <rPh sb="12" eb="14">
      <t>テイシ</t>
    </rPh>
    <rPh sb="17" eb="19">
      <t>ガッペイ</t>
    </rPh>
    <rPh sb="20" eb="22">
      <t>ブンリ</t>
    </rPh>
    <phoneticPr fontId="2"/>
  </si>
  <si>
    <t>調査票区分　1</t>
    <phoneticPr fontId="2"/>
  </si>
  <si>
    <t>1：男子校
2：女子校
3：男女共学</t>
    <rPh sb="2" eb="5">
      <t>ダンシコウ</t>
    </rPh>
    <rPh sb="8" eb="11">
      <t>ジョシコウ</t>
    </rPh>
    <rPh sb="14" eb="16">
      <t>ダンジョ</t>
    </rPh>
    <rPh sb="16" eb="18">
      <t>キョウガク</t>
    </rPh>
    <phoneticPr fontId="2"/>
  </si>
  <si>
    <t>000</t>
    <phoneticPr fontId="2"/>
  </si>
  <si>
    <t>Y00</t>
    <phoneticPr fontId="2"/>
  </si>
  <si>
    <t>（1）</t>
    <phoneticPr fontId="2"/>
  </si>
  <si>
    <t>（2）</t>
  </si>
  <si>
    <t>（2）</t>
    <phoneticPr fontId="2"/>
  </si>
  <si>
    <t>（3）</t>
  </si>
  <si>
    <t>（3）</t>
    <phoneticPr fontId="2"/>
  </si>
  <si>
    <t>（4）</t>
    <phoneticPr fontId="2"/>
  </si>
  <si>
    <t>（5）</t>
    <phoneticPr fontId="2"/>
  </si>
  <si>
    <t xml:space="preserve"> 固　　　定　　　資　　　産　　（a）</t>
    <rPh sb="1" eb="2">
      <t>カタム</t>
    </rPh>
    <rPh sb="5" eb="6">
      <t>サダム</t>
    </rPh>
    <rPh sb="9" eb="10">
      <t>シ</t>
    </rPh>
    <rPh sb="13" eb="14">
      <t>サン</t>
    </rPh>
    <phoneticPr fontId="2"/>
  </si>
  <si>
    <t xml:space="preserve"> 流　　　動　　　資　　　産　　（b）</t>
    <rPh sb="1" eb="2">
      <t>リュウ</t>
    </rPh>
    <rPh sb="9" eb="10">
      <t>シ</t>
    </rPh>
    <rPh sb="13" eb="14">
      <t>サン</t>
    </rPh>
    <phoneticPr fontId="2"/>
  </si>
  <si>
    <t xml:space="preserve"> 固　　　定　　　負　　　債　　（c）</t>
    <rPh sb="1" eb="2">
      <t>カタム</t>
    </rPh>
    <rPh sb="5" eb="6">
      <t>サダム</t>
    </rPh>
    <rPh sb="9" eb="10">
      <t>フ</t>
    </rPh>
    <rPh sb="13" eb="14">
      <t>サイ</t>
    </rPh>
    <phoneticPr fontId="2"/>
  </si>
  <si>
    <t xml:space="preserve"> 流　　　動　　　負　　　債　　（d）</t>
    <rPh sb="1" eb="2">
      <t>リュウ</t>
    </rPh>
    <rPh sb="5" eb="6">
      <t>ドウ</t>
    </rPh>
    <rPh sb="9" eb="10">
      <t>フ</t>
    </rPh>
    <rPh sb="13" eb="14">
      <t>サイ</t>
    </rPh>
    <phoneticPr fontId="2"/>
  </si>
  <si>
    <t xml:space="preserve"> 基　　　本　　　金　　（f）　</t>
    <rPh sb="1" eb="2">
      <t>モト</t>
    </rPh>
    <rPh sb="5" eb="6">
      <t>ホン</t>
    </rPh>
    <rPh sb="9" eb="10">
      <t>キン</t>
    </rPh>
    <phoneticPr fontId="2"/>
  </si>
  <si>
    <t>設置者別
コード</t>
    <phoneticPr fontId="2"/>
  </si>
  <si>
    <t>取扱者</t>
    <rPh sb="0" eb="2">
      <t>トリアツカイ</t>
    </rPh>
    <rPh sb="2" eb="3">
      <t>シャ</t>
    </rPh>
    <phoneticPr fontId="2"/>
  </si>
  <si>
    <t>電話番号</t>
    <rPh sb="0" eb="2">
      <t>デンワ</t>
    </rPh>
    <rPh sb="2" eb="4">
      <t>バンゴウ</t>
    </rPh>
    <phoneticPr fontId="2"/>
  </si>
  <si>
    <t>H：特別支援学校
G：幼稚園・認定こども園
N：専修学校専門課程
P：専修学校高等課程
Q：専修学校一般課程
R：各種学校</t>
    <rPh sb="2" eb="4">
      <t>トクベツ</t>
    </rPh>
    <rPh sb="4" eb="6">
      <t>シエン</t>
    </rPh>
    <rPh sb="6" eb="8">
      <t>ガッコウ</t>
    </rPh>
    <rPh sb="11" eb="14">
      <t>ヨウチエン</t>
    </rPh>
    <rPh sb="15" eb="17">
      <t>ニンテイ</t>
    </rPh>
    <rPh sb="20" eb="21">
      <t>エン</t>
    </rPh>
    <rPh sb="24" eb="26">
      <t>センシュウ</t>
    </rPh>
    <rPh sb="26" eb="28">
      <t>ガッコウ</t>
    </rPh>
    <rPh sb="28" eb="30">
      <t>センモン</t>
    </rPh>
    <rPh sb="30" eb="32">
      <t>カテイ</t>
    </rPh>
    <rPh sb="35" eb="37">
      <t>センシュウ</t>
    </rPh>
    <rPh sb="37" eb="39">
      <t>ガッコウ</t>
    </rPh>
    <rPh sb="39" eb="41">
      <t>コウトウ</t>
    </rPh>
    <rPh sb="41" eb="43">
      <t>カテイ</t>
    </rPh>
    <rPh sb="46" eb="50">
      <t>センシュウガッコウ</t>
    </rPh>
    <rPh sb="50" eb="52">
      <t>イッパン</t>
    </rPh>
    <rPh sb="52" eb="54">
      <t>カテイ</t>
    </rPh>
    <rPh sb="57" eb="59">
      <t>カクシュ</t>
    </rPh>
    <rPh sb="59" eb="61">
      <t>ガッコウ</t>
    </rPh>
    <phoneticPr fontId="2"/>
  </si>
  <si>
    <t>校 長 ・
園 長 
氏  名</t>
    <rPh sb="2" eb="3">
      <t>チョウ</t>
    </rPh>
    <rPh sb="11" eb="12">
      <t>シ</t>
    </rPh>
    <rPh sb="14" eb="15">
      <t>メイ</t>
    </rPh>
    <phoneticPr fontId="2"/>
  </si>
  <si>
    <t>人</t>
    <rPh sb="0" eb="1">
      <t>ニン</t>
    </rPh>
    <phoneticPr fontId="2"/>
  </si>
  <si>
    <t>ＦＡＸ</t>
    <phoneticPr fontId="2"/>
  </si>
  <si>
    <t>休校・廃止等年月　</t>
    <rPh sb="0" eb="2">
      <t>キュウコウ</t>
    </rPh>
    <rPh sb="3" eb="5">
      <t>ハイシ</t>
    </rPh>
    <rPh sb="5" eb="6">
      <t>トウ</t>
    </rPh>
    <rPh sb="6" eb="8">
      <t>ネンゲツ</t>
    </rPh>
    <phoneticPr fontId="2"/>
  </si>
  <si>
    <t>収入の部</t>
    <rPh sb="0" eb="2">
      <t>シュウニュウ</t>
    </rPh>
    <rPh sb="3" eb="4">
      <t>ブ</t>
    </rPh>
    <phoneticPr fontId="2"/>
  </si>
  <si>
    <t>支出の部</t>
    <rPh sb="0" eb="2">
      <t>シシュツ</t>
    </rPh>
    <rPh sb="3" eb="4">
      <t>ブ</t>
    </rPh>
    <phoneticPr fontId="2"/>
  </si>
  <si>
    <t>教育活動収支</t>
    <phoneticPr fontId="2"/>
  </si>
  <si>
    <t>教育活動外収支</t>
    <phoneticPr fontId="2"/>
  </si>
  <si>
    <t>特別収支</t>
    <phoneticPr fontId="2"/>
  </si>
  <si>
    <t>特定資産</t>
    <rPh sb="0" eb="2">
      <t>トクテイ</t>
    </rPh>
    <rPh sb="2" eb="4">
      <t>シサン</t>
    </rPh>
    <phoneticPr fontId="2"/>
  </si>
  <si>
    <t>退職給与引当特定資産</t>
    <rPh sb="0" eb="2">
      <t>タイショク</t>
    </rPh>
    <rPh sb="2" eb="4">
      <t>キュウヨ</t>
    </rPh>
    <rPh sb="4" eb="6">
      <t>ヒキアテ</t>
    </rPh>
    <rPh sb="6" eb="8">
      <t>トクテイ</t>
    </rPh>
    <rPh sb="8" eb="10">
      <t>シサン</t>
    </rPh>
    <phoneticPr fontId="2"/>
  </si>
  <si>
    <t>有価証券</t>
    <rPh sb="0" eb="2">
      <t>ユウカ</t>
    </rPh>
    <rPh sb="2" eb="4">
      <t>ショウケン</t>
    </rPh>
    <phoneticPr fontId="2"/>
  </si>
  <si>
    <t>（4）</t>
  </si>
  <si>
    <t>長期貸付金</t>
    <rPh sb="0" eb="2">
      <t>チョウキ</t>
    </rPh>
    <rPh sb="2" eb="4">
      <t>カシツケ</t>
    </rPh>
    <rPh sb="4" eb="5">
      <t>キン</t>
    </rPh>
    <phoneticPr fontId="2"/>
  </si>
  <si>
    <t>短期貸付金</t>
    <rPh sb="0" eb="2">
      <t>タンキ</t>
    </rPh>
    <rPh sb="2" eb="4">
      <t>カシツケ</t>
    </rPh>
    <rPh sb="4" eb="5">
      <t>キン</t>
    </rPh>
    <phoneticPr fontId="2"/>
  </si>
  <si>
    <t>現金預金</t>
    <rPh sb="0" eb="2">
      <t>ゲンキン</t>
    </rPh>
    <rPh sb="2" eb="4">
      <t>ヨキン</t>
    </rPh>
    <phoneticPr fontId="2"/>
  </si>
  <si>
    <t>長期未払金</t>
    <rPh sb="0" eb="2">
      <t>チョウキ</t>
    </rPh>
    <rPh sb="2" eb="3">
      <t>ミ</t>
    </rPh>
    <rPh sb="3" eb="4">
      <t>バラ</t>
    </rPh>
    <rPh sb="4" eb="5">
      <t>キン</t>
    </rPh>
    <phoneticPr fontId="2"/>
  </si>
  <si>
    <t>短期借入金</t>
    <rPh sb="0" eb="2">
      <t>タンキ</t>
    </rPh>
    <rPh sb="2" eb="4">
      <t>カリイレ</t>
    </rPh>
    <rPh sb="4" eb="5">
      <t>キン</t>
    </rPh>
    <phoneticPr fontId="2"/>
  </si>
  <si>
    <t>一年以内償還予定学校債</t>
    <rPh sb="0" eb="2">
      <t>１ネン</t>
    </rPh>
    <rPh sb="2" eb="4">
      <t>イナイ</t>
    </rPh>
    <rPh sb="4" eb="6">
      <t>ショウカン</t>
    </rPh>
    <rPh sb="6" eb="8">
      <t>ヨテイ</t>
    </rPh>
    <rPh sb="8" eb="10">
      <t>ガッコウ</t>
    </rPh>
    <rPh sb="10" eb="11">
      <t>サイ</t>
    </rPh>
    <phoneticPr fontId="2"/>
  </si>
  <si>
    <t>手形債務</t>
    <rPh sb="0" eb="2">
      <t>テガタ</t>
    </rPh>
    <rPh sb="2" eb="4">
      <t>サイム</t>
    </rPh>
    <phoneticPr fontId="2"/>
  </si>
  <si>
    <t>未払金</t>
    <rPh sb="0" eb="1">
      <t>ミ</t>
    </rPh>
    <rPh sb="1" eb="2">
      <t>バラ</t>
    </rPh>
    <rPh sb="2" eb="3">
      <t>キン</t>
    </rPh>
    <phoneticPr fontId="2"/>
  </si>
  <si>
    <t>（6）</t>
    <phoneticPr fontId="2"/>
  </si>
  <si>
    <t>未収入金</t>
    <phoneticPr fontId="2"/>
  </si>
  <si>
    <t xml:space="preserve"> 繰　越　収　支　差　額　（g）</t>
    <rPh sb="1" eb="2">
      <t>クリ</t>
    </rPh>
    <rPh sb="3" eb="4">
      <t>コシ</t>
    </rPh>
    <rPh sb="5" eb="6">
      <t>オサム</t>
    </rPh>
    <rPh sb="7" eb="8">
      <t>シ</t>
    </rPh>
    <rPh sb="9" eb="10">
      <t>サ</t>
    </rPh>
    <rPh sb="11" eb="12">
      <t>ガク</t>
    </rPh>
    <phoneticPr fontId="2"/>
  </si>
  <si>
    <t>翌年度繰越収支差額</t>
  </si>
  <si>
    <t>収益事業元入金</t>
    <rPh sb="0" eb="2">
      <t>シュウエキ</t>
    </rPh>
    <rPh sb="2" eb="4">
      <t>ジギョウ</t>
    </rPh>
    <rPh sb="4" eb="5">
      <t>モト</t>
    </rPh>
    <rPh sb="5" eb="7">
      <t>ニュウキン</t>
    </rPh>
    <phoneticPr fontId="2"/>
  </si>
  <si>
    <t xml:space="preserve">   （うち補助金）</t>
    <rPh sb="6" eb="9">
      <t>ホジョキン</t>
    </rPh>
    <phoneticPr fontId="2"/>
  </si>
  <si>
    <t xml:space="preserve">   （うち寄付金）</t>
    <rPh sb="6" eb="9">
      <t>キフキン</t>
    </rPh>
    <phoneticPr fontId="2"/>
  </si>
  <si>
    <t>内　　　　　　訳</t>
    <rPh sb="0" eb="1">
      <t>ナイ</t>
    </rPh>
    <rPh sb="7" eb="8">
      <t>ヤク</t>
    </rPh>
    <phoneticPr fontId="2"/>
  </si>
  <si>
    <t>内　　　訳</t>
    <rPh sb="0" eb="1">
      <t>ナイ</t>
    </rPh>
    <rPh sb="4" eb="5">
      <t>ヤク</t>
    </rPh>
    <phoneticPr fontId="2"/>
  </si>
  <si>
    <t xml:space="preserve"> k 基本金組入額合計</t>
    <rPh sb="9" eb="11">
      <t>ゴウケイ</t>
    </rPh>
    <phoneticPr fontId="2"/>
  </si>
  <si>
    <t>負債・純資産（基本金及び繰越収支差額）の部</t>
    <rPh sb="0" eb="2">
      <t>フサイ</t>
    </rPh>
    <rPh sb="3" eb="6">
      <t>ジュンシサン</t>
    </rPh>
    <rPh sb="7" eb="9">
      <t>キホン</t>
    </rPh>
    <rPh sb="9" eb="10">
      <t>キン</t>
    </rPh>
    <rPh sb="10" eb="11">
      <t>オヨ</t>
    </rPh>
    <rPh sb="12" eb="14">
      <t>クリコシ</t>
    </rPh>
    <rPh sb="14" eb="16">
      <t>シュウシ</t>
    </rPh>
    <rPh sb="16" eb="18">
      <t>サガク</t>
    </rPh>
    <rPh sb="20" eb="21">
      <t>ブ</t>
    </rPh>
    <phoneticPr fontId="2"/>
  </si>
  <si>
    <t>1：学校法人、2：その他の法人、3：個人</t>
    <rPh sb="2" eb="4">
      <t>ガッコウ</t>
    </rPh>
    <rPh sb="4" eb="6">
      <t>ホウジン</t>
    </rPh>
    <rPh sb="11" eb="12">
      <t>タ</t>
    </rPh>
    <rPh sb="13" eb="15">
      <t>ホウジン</t>
    </rPh>
    <rPh sb="18" eb="20">
      <t>コジン</t>
    </rPh>
    <phoneticPr fontId="2"/>
  </si>
  <si>
    <t>TO01</t>
    <phoneticPr fontId="2"/>
  </si>
  <si>
    <t>01</t>
    <phoneticPr fontId="2"/>
  </si>
  <si>
    <t>02</t>
    <phoneticPr fontId="2"/>
  </si>
  <si>
    <t>03</t>
    <phoneticPr fontId="2"/>
  </si>
  <si>
    <t>04</t>
    <phoneticPr fontId="2"/>
  </si>
  <si>
    <t>05</t>
    <phoneticPr fontId="2"/>
  </si>
  <si>
    <t>所在地区分</t>
    <rPh sb="0" eb="3">
      <t>ショザイチ</t>
    </rPh>
    <rPh sb="3" eb="5">
      <t>クブン</t>
    </rPh>
    <phoneticPr fontId="2"/>
  </si>
  <si>
    <r>
      <t>（前年度）</t>
    </r>
    <r>
      <rPr>
        <b/>
        <sz val="10"/>
        <rFont val="ＭＳ Ｐゴシック"/>
        <family val="3"/>
        <charset val="128"/>
      </rPr>
      <t>法人種別</t>
    </r>
    <rPh sb="1" eb="3">
      <t>ゼンネン</t>
    </rPh>
    <rPh sb="3" eb="4">
      <t>ド</t>
    </rPh>
    <rPh sb="5" eb="7">
      <t>ホウジン</t>
    </rPh>
    <rPh sb="7" eb="9">
      <t>シュベツ</t>
    </rPh>
    <phoneticPr fontId="2"/>
  </si>
  <si>
    <r>
      <t>（当年度）</t>
    </r>
    <r>
      <rPr>
        <b/>
        <sz val="10"/>
        <rFont val="ＭＳ Ｐゴシック"/>
        <family val="3"/>
        <charset val="128"/>
      </rPr>
      <t>法人種別</t>
    </r>
    <rPh sb="1" eb="4">
      <t>トウネンド</t>
    </rPh>
    <rPh sb="5" eb="7">
      <t>ホウジン</t>
    </rPh>
    <rPh sb="7" eb="9">
      <t>シュベツ</t>
    </rPh>
    <phoneticPr fontId="2"/>
  </si>
  <si>
    <t xml:space="preserve"> m 前年度繰越収支差額</t>
    <phoneticPr fontId="2"/>
  </si>
  <si>
    <t xml:space="preserve"> n 基本金取崩額</t>
    <phoneticPr fontId="2"/>
  </si>
  <si>
    <t xml:space="preserve">  (1)  資産処分差額</t>
    <rPh sb="7" eb="9">
      <t>シサン</t>
    </rPh>
    <rPh sb="9" eb="11">
      <t>ショブン</t>
    </rPh>
    <rPh sb="11" eb="13">
      <t>サガク</t>
    </rPh>
    <phoneticPr fontId="2"/>
  </si>
  <si>
    <t xml:space="preserve">  (1)  人件費</t>
    <rPh sb="7" eb="10">
      <t>ジンケンヒ</t>
    </rPh>
    <phoneticPr fontId="2"/>
  </si>
  <si>
    <t xml:space="preserve">  (2)  教育研究(管理）経費</t>
    <phoneticPr fontId="2"/>
  </si>
  <si>
    <t xml:space="preserve">  (3)  徴収不能額等</t>
    <rPh sb="7" eb="9">
      <t>チョウシュウ</t>
    </rPh>
    <rPh sb="9" eb="11">
      <t>フノウ</t>
    </rPh>
    <rPh sb="11" eb="12">
      <t>ガク</t>
    </rPh>
    <rPh sb="12" eb="13">
      <t>トウ</t>
    </rPh>
    <phoneticPr fontId="2"/>
  </si>
  <si>
    <t xml:space="preserve">  (1)  資産売却差額</t>
    <rPh sb="7" eb="9">
      <t>シサン</t>
    </rPh>
    <rPh sb="9" eb="11">
      <t>バイキャク</t>
    </rPh>
    <rPh sb="11" eb="13">
      <t>サガク</t>
    </rPh>
    <phoneticPr fontId="2"/>
  </si>
  <si>
    <t xml:space="preserve">  (2)  その他の特別収入</t>
    <rPh sb="9" eb="10">
      <t>タ</t>
    </rPh>
    <rPh sb="11" eb="13">
      <t>トクベツ</t>
    </rPh>
    <rPh sb="13" eb="15">
      <t>シュウニュウ</t>
    </rPh>
    <phoneticPr fontId="2"/>
  </si>
  <si>
    <t xml:space="preserve">  (2)  その他の特別支出</t>
    <rPh sb="9" eb="10">
      <t>タ</t>
    </rPh>
    <rPh sb="11" eb="13">
      <t>トクベツ</t>
    </rPh>
    <rPh sb="13" eb="15">
      <t>シシュツ</t>
    </rPh>
    <phoneticPr fontId="2"/>
  </si>
  <si>
    <t xml:space="preserve">  (1)  借入金等利息</t>
    <rPh sb="7" eb="9">
      <t>カリイレ</t>
    </rPh>
    <rPh sb="9" eb="10">
      <t>キン</t>
    </rPh>
    <rPh sb="10" eb="11">
      <t>トウ</t>
    </rPh>
    <rPh sb="11" eb="13">
      <t>リソク</t>
    </rPh>
    <phoneticPr fontId="2"/>
  </si>
  <si>
    <t xml:space="preserve">  (2)  その他の教育活動外収入</t>
    <rPh sb="9" eb="10">
      <t>タ</t>
    </rPh>
    <rPh sb="11" eb="13">
      <t>キョウイク</t>
    </rPh>
    <rPh sb="13" eb="15">
      <t>カツドウ</t>
    </rPh>
    <rPh sb="15" eb="16">
      <t>ガイ</t>
    </rPh>
    <rPh sb="16" eb="18">
      <t>シュウニュウ</t>
    </rPh>
    <phoneticPr fontId="2"/>
  </si>
  <si>
    <t xml:space="preserve">  (2)  その他の教育活動外支出</t>
    <rPh sb="9" eb="10">
      <t>タ</t>
    </rPh>
    <rPh sb="11" eb="13">
      <t>キョウイク</t>
    </rPh>
    <rPh sb="13" eb="15">
      <t>カツドウ</t>
    </rPh>
    <rPh sb="15" eb="16">
      <t>ガイ</t>
    </rPh>
    <rPh sb="16" eb="18">
      <t>シシュツ</t>
    </rPh>
    <phoneticPr fontId="2"/>
  </si>
  <si>
    <t>　※純資産の部の合計は、基本金（f)と繰越収支差額（g）の合計のため、省略しています。</t>
    <phoneticPr fontId="2"/>
  </si>
  <si>
    <t>　　　　　　3：昭和、4：平成、5：令和</t>
    <rPh sb="8" eb="10">
      <t>ショウワ</t>
    </rPh>
    <rPh sb="13" eb="15">
      <t>ヘイセイ</t>
    </rPh>
    <phoneticPr fontId="2"/>
  </si>
  <si>
    <r>
      <t xml:space="preserve">事業団使用欄
</t>
    </r>
    <r>
      <rPr>
        <b/>
        <sz val="11"/>
        <color indexed="10"/>
        <rFont val="ＭＳ Ｐゴシック"/>
        <family val="3"/>
        <charset val="128"/>
      </rPr>
      <t>（記入不要）</t>
    </r>
    <r>
      <rPr>
        <b/>
        <sz val="11"/>
        <rFont val="ＭＳ Ｐゴシック"/>
        <family val="3"/>
        <charset val="128"/>
      </rPr>
      <t xml:space="preserve">
法人番号</t>
    </r>
    <phoneticPr fontId="2"/>
  </si>
  <si>
    <t>（5）</t>
  </si>
  <si>
    <t>（6）</t>
  </si>
  <si>
    <r>
      <rPr>
        <b/>
        <sz val="10"/>
        <color indexed="10"/>
        <rFont val="ＭＳ Ｐゴシック"/>
        <family val="3"/>
        <charset val="128"/>
      </rPr>
      <t>法人所在地と</t>
    </r>
    <r>
      <rPr>
        <sz val="10"/>
        <rFont val="ＭＳ Ｐゴシック"/>
        <family val="3"/>
        <charset val="128"/>
      </rPr>
      <t xml:space="preserve">
</t>
    </r>
    <r>
      <rPr>
        <sz val="9"/>
        <rFont val="ＭＳ Ｐゴシック"/>
        <family val="3"/>
        <charset val="128"/>
      </rPr>
      <t>1：異なる　2：同じ</t>
    </r>
    <rPh sb="0" eb="2">
      <t>ホウジン</t>
    </rPh>
    <rPh sb="2" eb="5">
      <t>ショザイチ</t>
    </rPh>
    <rPh sb="9" eb="10">
      <t>コト</t>
    </rPh>
    <rPh sb="15" eb="16">
      <t>オナ</t>
    </rPh>
    <phoneticPr fontId="2"/>
  </si>
  <si>
    <t>都道府県　　   　　   　市区町村　   　　    　   　※丁目・番（地）・号は算用数字及び「－」（ハイフン）で記入してください</t>
    <rPh sb="0" eb="1">
      <t>ミヤコ</t>
    </rPh>
    <rPh sb="1" eb="2">
      <t>ミチ</t>
    </rPh>
    <rPh sb="2" eb="3">
      <t>フ</t>
    </rPh>
    <rPh sb="3" eb="4">
      <t>ケン</t>
    </rPh>
    <rPh sb="15" eb="16">
      <t>シ</t>
    </rPh>
    <rPh sb="16" eb="17">
      <t>ク</t>
    </rPh>
    <rPh sb="17" eb="18">
      <t>マチ</t>
    </rPh>
    <rPh sb="18" eb="19">
      <t>ムラ</t>
    </rPh>
    <rPh sb="35" eb="37">
      <t>チョウメ</t>
    </rPh>
    <rPh sb="38" eb="39">
      <t>バン</t>
    </rPh>
    <rPh sb="40" eb="41">
      <t>チ</t>
    </rPh>
    <rPh sb="43" eb="44">
      <t>ゴウ</t>
    </rPh>
    <rPh sb="45" eb="47">
      <t>サンヨウ</t>
    </rPh>
    <rPh sb="47" eb="49">
      <t>スウジ</t>
    </rPh>
    <rPh sb="49" eb="50">
      <t>オヨ</t>
    </rPh>
    <rPh sb="61" eb="63">
      <t>キニュウ</t>
    </rPh>
    <phoneticPr fontId="2"/>
  </si>
  <si>
    <t>都道府県　　   　　   　市区町村　   　　    　   ※丁目・番（地）・号は算用数字及び「－」（ハイフン）で記入してください</t>
    <rPh sb="60" eb="62">
      <t>キニュウ</t>
    </rPh>
    <phoneticPr fontId="2"/>
  </si>
  <si>
    <t>セイ</t>
    <phoneticPr fontId="2"/>
  </si>
  <si>
    <t>メイ</t>
    <phoneticPr fontId="2"/>
  </si>
  <si>
    <t>姓</t>
    <rPh sb="0" eb="1">
      <t>カバネ</t>
    </rPh>
    <phoneticPr fontId="2"/>
  </si>
  <si>
    <t>名</t>
    <rPh sb="0" eb="1">
      <t>ナ</t>
    </rPh>
    <phoneticPr fontId="2"/>
  </si>
  <si>
    <t xml:space="preserve"> 学校法人名</t>
    <rPh sb="1" eb="5">
      <t>ガッコウホウジン</t>
    </rPh>
    <phoneticPr fontId="2"/>
  </si>
  <si>
    <t>学校法人
設立
認可年月日</t>
    <rPh sb="0" eb="2">
      <t>ガッコウ</t>
    </rPh>
    <phoneticPr fontId="2"/>
  </si>
  <si>
    <t>学校法人
郵便番号</t>
    <rPh sb="0" eb="4">
      <t>ガッコウホウジン</t>
    </rPh>
    <phoneticPr fontId="2"/>
  </si>
  <si>
    <t>学校法人
電話番号</t>
    <rPh sb="0" eb="4">
      <t>ガッコウホウジン</t>
    </rPh>
    <phoneticPr fontId="2"/>
  </si>
  <si>
    <t>学校法人
所在地</t>
    <rPh sb="0" eb="2">
      <t>ガッコウ</t>
    </rPh>
    <phoneticPr fontId="2"/>
  </si>
  <si>
    <t>【 学 校 法 人 用 】</t>
    <rPh sb="2" eb="3">
      <t>ガク</t>
    </rPh>
    <rPh sb="4" eb="5">
      <t>コウ</t>
    </rPh>
    <rPh sb="6" eb="7">
      <t>ホウ</t>
    </rPh>
    <rPh sb="8" eb="9">
      <t>ヒト</t>
    </rPh>
    <rPh sb="10" eb="11">
      <t>ヨウ</t>
    </rPh>
    <phoneticPr fontId="2"/>
  </si>
  <si>
    <t>年号を自動付番するためのデータが以下に入っています（ファイルを開けた日付から、年号を自動で付番します）</t>
    <rPh sb="0" eb="2">
      <t>ネンゴウ</t>
    </rPh>
    <rPh sb="3" eb="7">
      <t>ジドウフバン</t>
    </rPh>
    <rPh sb="16" eb="18">
      <t>イカ</t>
    </rPh>
    <rPh sb="19" eb="20">
      <t>ハイ</t>
    </rPh>
    <rPh sb="39" eb="41">
      <t>ネンゴウ</t>
    </rPh>
    <rPh sb="42" eb="44">
      <t>ジドウ</t>
    </rPh>
    <rPh sb="45" eb="47">
      <t>フバン</t>
    </rPh>
    <phoneticPr fontId="33"/>
  </si>
  <si>
    <t>　紫欄に手入力して、管理してください（「様式名＝バージョン表記」＆「元号」を変更する時のみ、使ってください）</t>
    <rPh sb="10" eb="12">
      <t>カンリ</t>
    </rPh>
    <rPh sb="20" eb="22">
      <t>ヨウシキ</t>
    </rPh>
    <rPh sb="22" eb="23">
      <t>メイ</t>
    </rPh>
    <rPh sb="29" eb="31">
      <t>ヒョウキ</t>
    </rPh>
    <rPh sb="34" eb="36">
      <t>ゲンゴウ</t>
    </rPh>
    <rPh sb="38" eb="40">
      <t>ヘンコウ</t>
    </rPh>
    <rPh sb="46" eb="47">
      <t>ツカ</t>
    </rPh>
    <phoneticPr fontId="33"/>
  </si>
  <si>
    <t>今日の日付</t>
    <rPh sb="0" eb="2">
      <t>キョウ</t>
    </rPh>
    <rPh sb="3" eb="5">
      <t>ヒヅケ</t>
    </rPh>
    <phoneticPr fontId="33"/>
  </si>
  <si>
    <t>今日の西暦</t>
    <rPh sb="0" eb="2">
      <t>キョウ</t>
    </rPh>
    <rPh sb="3" eb="5">
      <t>セイレキ</t>
    </rPh>
    <phoneticPr fontId="33"/>
  </si>
  <si>
    <t>今年の4月30日を数値で表したもの</t>
    <rPh sb="0" eb="2">
      <t>コトシ</t>
    </rPh>
    <rPh sb="4" eb="5">
      <t>ガツ</t>
    </rPh>
    <rPh sb="7" eb="8">
      <t>ニチ</t>
    </rPh>
    <rPh sb="9" eb="11">
      <t>スウチ</t>
    </rPh>
    <rPh sb="12" eb="13">
      <t>アラワ</t>
    </rPh>
    <phoneticPr fontId="33"/>
  </si>
  <si>
    <t>今年の元号の初年度1/1を表示　令和の場合2019/1/1の数値｢43466｣</t>
    <rPh sb="0" eb="2">
      <t>コトシ</t>
    </rPh>
    <rPh sb="3" eb="5">
      <t>ゲンゴウ</t>
    </rPh>
    <rPh sb="6" eb="8">
      <t>ショネン</t>
    </rPh>
    <rPh sb="8" eb="9">
      <t>ド</t>
    </rPh>
    <rPh sb="13" eb="15">
      <t>ヒョウジ</t>
    </rPh>
    <rPh sb="16" eb="18">
      <t>レイワ</t>
    </rPh>
    <rPh sb="19" eb="21">
      <t>バアイ</t>
    </rPh>
    <rPh sb="30" eb="32">
      <t>スウチ</t>
    </rPh>
    <phoneticPr fontId="33"/>
  </si>
  <si>
    <t>昨年の元号の和暦年数</t>
    <rPh sb="0" eb="2">
      <t>サクネン</t>
    </rPh>
    <rPh sb="3" eb="5">
      <t>ゲンゴウ</t>
    </rPh>
    <rPh sb="6" eb="8">
      <t>ワレキ</t>
    </rPh>
    <rPh sb="8" eb="10">
      <t>ネンスウ</t>
    </rPh>
    <phoneticPr fontId="33"/>
  </si>
  <si>
    <t>今年の元号の和暦年数</t>
    <rPh sb="0" eb="2">
      <t>コトシ</t>
    </rPh>
    <rPh sb="3" eb="5">
      <t>ゲンゴウ</t>
    </rPh>
    <rPh sb="6" eb="8">
      <t>ワレキ</t>
    </rPh>
    <rPh sb="8" eb="10">
      <t>ネンスウ</t>
    </rPh>
    <phoneticPr fontId="33"/>
  </si>
  <si>
    <t>令和</t>
    <rPh sb="0" eb="2">
      <t>レイワ</t>
    </rPh>
    <phoneticPr fontId="2"/>
  </si>
  <si>
    <t>昨年の元号の初年西暦</t>
    <rPh sb="0" eb="2">
      <t>サクネン</t>
    </rPh>
    <phoneticPr fontId="2"/>
  </si>
  <si>
    <t>今年の元号</t>
    <rPh sb="0" eb="2">
      <t>コトシ</t>
    </rPh>
    <rPh sb="3" eb="5">
      <t>ゲンゴウ</t>
    </rPh>
    <phoneticPr fontId="2"/>
  </si>
  <si>
    <t>今年の元号の初年西暦</t>
    <rPh sb="0" eb="2">
      <t>コトシ</t>
    </rPh>
    <phoneticPr fontId="2"/>
  </si>
  <si>
    <t>明治</t>
    <rPh sb="0" eb="2">
      <t>メイジ</t>
    </rPh>
    <phoneticPr fontId="2"/>
  </si>
  <si>
    <t>大正</t>
    <rPh sb="0" eb="2">
      <t>タイショウ</t>
    </rPh>
    <phoneticPr fontId="2"/>
  </si>
  <si>
    <t>昭和</t>
    <rPh sb="0" eb="2">
      <t>ショウワ</t>
    </rPh>
    <phoneticPr fontId="2"/>
  </si>
  <si>
    <t>平成</t>
    <rPh sb="0" eb="2">
      <t>ヘイセイ</t>
    </rPh>
    <phoneticPr fontId="2"/>
  </si>
  <si>
    <t>番号の履歴を記録しておく場所↓</t>
    <rPh sb="0" eb="2">
      <t>バンゴウ</t>
    </rPh>
    <rPh sb="3" eb="5">
      <t>リレキ</t>
    </rPh>
    <rPh sb="6" eb="8">
      <t>キロク</t>
    </rPh>
    <rPh sb="12" eb="14">
      <t>バショ</t>
    </rPh>
    <phoneticPr fontId="2"/>
  </si>
  <si>
    <t>履歴</t>
    <rPh sb="0" eb="2">
      <t>リレキ</t>
    </rPh>
    <phoneticPr fontId="2"/>
  </si>
  <si>
    <t>本形式の初版　令和５年度（２０２３）調査から使用　　　　以前はバージョンの番号無し</t>
    <rPh sb="0" eb="1">
      <t>ホン</t>
    </rPh>
    <rPh sb="1" eb="3">
      <t>ケイシキ</t>
    </rPh>
    <rPh sb="4" eb="6">
      <t>ショハン</t>
    </rPh>
    <rPh sb="7" eb="9">
      <t>レイワ</t>
    </rPh>
    <rPh sb="10" eb="12">
      <t>ネンド</t>
    </rPh>
    <rPh sb="18" eb="20">
      <t>チョウサ</t>
    </rPh>
    <rPh sb="22" eb="24">
      <t>シヨウ</t>
    </rPh>
    <rPh sb="28" eb="30">
      <t>イゼン</t>
    </rPh>
    <rPh sb="37" eb="40">
      <t>バンゴウナ</t>
    </rPh>
    <phoneticPr fontId="2"/>
  </si>
  <si>
    <t>様式名（バージョン表記）各用紙の右下の記号　リリース年月日＋GA（Gakkou  学校法人の略）の意味で付番</t>
    <rPh sb="0" eb="3">
      <t>ヨウシキメイ</t>
    </rPh>
    <rPh sb="9" eb="11">
      <t>ヒョウキ</t>
    </rPh>
    <rPh sb="41" eb="45">
      <t>ガッコウホウジン</t>
    </rPh>
    <phoneticPr fontId="2"/>
  </si>
  <si>
    <t>20230306GA</t>
    <phoneticPr fontId="2"/>
  </si>
  <si>
    <t>、4</t>
    <phoneticPr fontId="2"/>
  </si>
  <si>
    <t>、5</t>
    <phoneticPr fontId="2"/>
  </si>
  <si>
    <t>、6</t>
    <phoneticPr fontId="2"/>
  </si>
  <si>
    <t>、7</t>
    <phoneticPr fontId="2"/>
  </si>
  <si>
    <t>学校法人
理事長名</t>
    <rPh sb="0" eb="2">
      <t>ガッコウ</t>
    </rPh>
    <rPh sb="8" eb="9">
      <t>メイ</t>
    </rPh>
    <phoneticPr fontId="2"/>
  </si>
  <si>
    <t>[法人の概要］</t>
    <phoneticPr fontId="2"/>
  </si>
  <si>
    <t>学　校　法　人　の　概　要</t>
    <rPh sb="0" eb="1">
      <t>ガク</t>
    </rPh>
    <rPh sb="2" eb="3">
      <t>コウ</t>
    </rPh>
    <rPh sb="4" eb="5">
      <t>ホウ</t>
    </rPh>
    <rPh sb="6" eb="7">
      <t>ジン</t>
    </rPh>
    <rPh sb="10" eb="11">
      <t>オオムネ</t>
    </rPh>
    <rPh sb="12" eb="13">
      <t>ヨウ</t>
    </rPh>
    <phoneticPr fontId="2"/>
  </si>
  <si>
    <t>（ガッコウホウジン）</t>
    <phoneticPr fontId="2"/>
  </si>
  <si>
    <t>（学校法人）</t>
    <rPh sb="1" eb="5">
      <t>ガッコウホウジン</t>
    </rPh>
    <phoneticPr fontId="2"/>
  </si>
  <si>
    <t>北海道</t>
  </si>
  <si>
    <t>ホッカイドウ</t>
  </si>
  <si>
    <t>1.男子校</t>
  </si>
  <si>
    <t>青森県</t>
  </si>
  <si>
    <t>アオモリケン</t>
  </si>
  <si>
    <t>2.女子校</t>
  </si>
  <si>
    <t>岩手県</t>
    <rPh sb="0" eb="3">
      <t>イワテケン</t>
    </rPh>
    <phoneticPr fontId="3"/>
  </si>
  <si>
    <t>イワテケン</t>
  </si>
  <si>
    <t>3.男女共学</t>
  </si>
  <si>
    <t>宮城県</t>
  </si>
  <si>
    <t>ミヤギケン</t>
  </si>
  <si>
    <t>秋田県</t>
  </si>
  <si>
    <t>アキタケン</t>
  </si>
  <si>
    <t>山形県</t>
  </si>
  <si>
    <t>ヤマガタケン</t>
  </si>
  <si>
    <t>福島県</t>
  </si>
  <si>
    <t>フクシマケン</t>
  </si>
  <si>
    <t>茨城県</t>
  </si>
  <si>
    <t>イバラキケン</t>
  </si>
  <si>
    <t>1.廃止</t>
  </si>
  <si>
    <t>栃木県</t>
  </si>
  <si>
    <t>トチギケン</t>
  </si>
  <si>
    <t>2.休校・募集停止</t>
  </si>
  <si>
    <t>群馬県</t>
  </si>
  <si>
    <t>グンマケン</t>
  </si>
  <si>
    <t>3.合併</t>
  </si>
  <si>
    <t>埼玉県</t>
  </si>
  <si>
    <t>サイタマケン</t>
  </si>
  <si>
    <t>4.分離</t>
  </si>
  <si>
    <t>千葉県</t>
  </si>
  <si>
    <t>チバケン</t>
  </si>
  <si>
    <t>5.名称変更</t>
  </si>
  <si>
    <t>東京都</t>
  </si>
  <si>
    <t>トウキョウト</t>
  </si>
  <si>
    <t>神奈川県</t>
  </si>
  <si>
    <t>カナガワケン</t>
  </si>
  <si>
    <t>新潟県</t>
  </si>
  <si>
    <t>ニイガタケン</t>
  </si>
  <si>
    <t>学校法人</t>
    <rPh sb="0" eb="4">
      <t>ガッコウホウジン</t>
    </rPh>
    <phoneticPr fontId="3"/>
  </si>
  <si>
    <t>富山県</t>
  </si>
  <si>
    <t>トヤマケン</t>
  </si>
  <si>
    <t>その他の法人</t>
    <rPh sb="2" eb="3">
      <t>ホカ</t>
    </rPh>
    <rPh sb="4" eb="6">
      <t>ホウジン</t>
    </rPh>
    <phoneticPr fontId="3"/>
  </si>
  <si>
    <t>石川県</t>
  </si>
  <si>
    <t>イシカワケン</t>
  </si>
  <si>
    <t>個人</t>
    <rPh sb="0" eb="2">
      <t>コジン</t>
    </rPh>
    <phoneticPr fontId="3"/>
  </si>
  <si>
    <t>福井県</t>
  </si>
  <si>
    <t>フクイケン</t>
  </si>
  <si>
    <t>新設のため該当なし</t>
    <rPh sb="0" eb="2">
      <t>シンセツ</t>
    </rPh>
    <rPh sb="5" eb="7">
      <t>ガイトウ</t>
    </rPh>
    <phoneticPr fontId="3"/>
  </si>
  <si>
    <t>山梨県</t>
  </si>
  <si>
    <t>ヤマナシケン</t>
  </si>
  <si>
    <t>長野県</t>
  </si>
  <si>
    <t>ナガノケン</t>
  </si>
  <si>
    <t>岐阜県</t>
  </si>
  <si>
    <t>ギフケン</t>
  </si>
  <si>
    <t>静岡県</t>
  </si>
  <si>
    <t>シズオカケン</t>
  </si>
  <si>
    <t>愛知県</t>
  </si>
  <si>
    <t>アイチケン</t>
  </si>
  <si>
    <t>三重県</t>
  </si>
  <si>
    <t>ミエケン</t>
  </si>
  <si>
    <t>滋賀県</t>
  </si>
  <si>
    <t>シガケン</t>
  </si>
  <si>
    <t>京都府</t>
  </si>
  <si>
    <t>キョウトフ</t>
  </si>
  <si>
    <t>大阪府</t>
  </si>
  <si>
    <t>オオサカフ</t>
  </si>
  <si>
    <t>兵庫県</t>
  </si>
  <si>
    <t>ヒョウゴケン</t>
  </si>
  <si>
    <t>奈良県</t>
  </si>
  <si>
    <t>ナラケン</t>
  </si>
  <si>
    <t>和歌山県</t>
  </si>
  <si>
    <t>ワカヤマケン</t>
  </si>
  <si>
    <t>鳥取県</t>
  </si>
  <si>
    <t>トットリケン</t>
  </si>
  <si>
    <t>島根県</t>
  </si>
  <si>
    <t>シマネケン</t>
  </si>
  <si>
    <t>岡山県</t>
  </si>
  <si>
    <t>オカヤマケン</t>
  </si>
  <si>
    <t>広島県</t>
  </si>
  <si>
    <t>ヒロシマケン</t>
  </si>
  <si>
    <t>山口県</t>
  </si>
  <si>
    <t>ヤマグチケン</t>
  </si>
  <si>
    <t>徳島県</t>
  </si>
  <si>
    <t>トクシマケン</t>
  </si>
  <si>
    <t>香川県</t>
  </si>
  <si>
    <t>カガワケン</t>
  </si>
  <si>
    <t>愛媛県</t>
  </si>
  <si>
    <t>エヒメケン</t>
  </si>
  <si>
    <t>高知県</t>
  </si>
  <si>
    <t>コウチケン</t>
  </si>
  <si>
    <t>福岡県</t>
  </si>
  <si>
    <t>フクオカケン</t>
  </si>
  <si>
    <t>佐賀県</t>
  </si>
  <si>
    <t>サガケン</t>
  </si>
  <si>
    <t>長崎県</t>
  </si>
  <si>
    <t>ナガサキケン</t>
  </si>
  <si>
    <t>熊本県</t>
  </si>
  <si>
    <t>クマモトケン</t>
  </si>
  <si>
    <t>大分県</t>
  </si>
  <si>
    <t>オオイタケン</t>
  </si>
  <si>
    <t>宮崎県</t>
  </si>
  <si>
    <t>ミヤザキケン</t>
  </si>
  <si>
    <t>鹿児島県</t>
  </si>
  <si>
    <t>カゴシマケン</t>
  </si>
  <si>
    <t>沖縄県</t>
  </si>
  <si>
    <t>オキナワケン</t>
  </si>
  <si>
    <t>都道府県</t>
    <rPh sb="0" eb="4">
      <t>トドウフケン</t>
    </rPh>
    <phoneticPr fontId="2"/>
  </si>
  <si>
    <t>プルダウンの</t>
    <phoneticPr fontId="2"/>
  </si>
  <si>
    <t>元データ</t>
    <rPh sb="0" eb="1">
      <t>モト</t>
    </rPh>
    <phoneticPr fontId="2"/>
  </si>
  <si>
    <t>プルダウンデータを基に</t>
    <rPh sb="9" eb="10">
      <t>モト</t>
    </rPh>
    <phoneticPr fontId="2"/>
  </si>
  <si>
    <t>カナを自動で持っていくためのVlookup元データ</t>
    <rPh sb="3" eb="5">
      <t>ジドウ</t>
    </rPh>
    <rPh sb="6" eb="7">
      <t>モ</t>
    </rPh>
    <rPh sb="21" eb="22">
      <t>モト</t>
    </rPh>
    <phoneticPr fontId="2"/>
  </si>
  <si>
    <t>　</t>
  </si>
  <si>
    <t>　</t>
    <phoneticPr fontId="2"/>
  </si>
  <si>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</si>
  <si>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</si>
  <si>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</si>
  <si>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</si>
  <si>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</si>
  <si>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</si>
  <si>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</si>
  <si>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</si>
  <si>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</si>
  <si>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</si>
  <si>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</si>
  <si>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</si>
  <si>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</si>
  <si>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</si>
  <si>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</si>
  <si>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</si>
  <si>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</si>
  <si>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</si>
  <si>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</si>
  <si>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</si>
  <si>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</si>
  <si>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</si>
  <si>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</si>
  <si>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</si>
  <si>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</si>
  <si>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</si>
  <si>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</si>
  <si>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</si>
  <si>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</si>
  <si>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</si>
  <si>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</si>
  <si>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</si>
  <si>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</si>
  <si>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</si>
  <si>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</si>
  <si>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</si>
  <si>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</si>
  <si>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</si>
  <si>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</si>
  <si>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</si>
  <si>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</si>
  <si>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</si>
  <si>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</si>
  <si>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</si>
  <si>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</si>
  <si>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</si>
  <si>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</si>
  <si>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幼稚園・認定こども園種別</t>
  </si>
  <si>
    <t>幼稚園・認定こども園のみ記入</t>
  </si>
  <si>
    <t>専修学校のみ記入</t>
  </si>
  <si>
    <t>1：幼稚園（私学助成のみ）</t>
  </si>
  <si>
    <t>2：幼稚園（施設型給付）</t>
  </si>
  <si>
    <t>4：認定こども園（幼保連携型）</t>
  </si>
  <si>
    <t>3：認定こども園（幼稚園型）</t>
  </si>
  <si>
    <t>1：職業実践専門課程有</t>
  </si>
  <si>
    <t>2：職業実践専門課程一部有</t>
  </si>
  <si>
    <t>3：職業実践専門課程無</t>
  </si>
  <si>
    <t>04：衛生　　　08：文化・教養</t>
  </si>
  <si>
    <t>03：医療　　　07：服飾・家政</t>
  </si>
  <si>
    <t>01：工業　　　05：教育・社会福祉</t>
  </si>
  <si>
    <t>職業実践専門課程の有無</t>
  </si>
  <si>
    <t>分野　（複数可）</t>
  </si>
  <si>
    <t>専修学校専門課程のみ記入</t>
  </si>
  <si>
    <t>02：農業　　　06：商業実務</t>
  </si>
  <si>
    <t>認可クラス数</t>
  </si>
  <si>
    <t>去年の元号 (今年と昨年の元号が異なる場合、こちらに記入。以下３行も同じ）</t>
    <rPh sb="0" eb="2">
      <t>キョネン</t>
    </rPh>
    <rPh sb="3" eb="5">
      <t>ゲンゴウ</t>
    </rPh>
    <rPh sb="7" eb="9">
      <t>コトシ</t>
    </rPh>
    <rPh sb="10" eb="12">
      <t>サクネン</t>
    </rPh>
    <rPh sb="13" eb="15">
      <t>ゲンゴウ</t>
    </rPh>
    <rPh sb="16" eb="17">
      <t>コト</t>
    </rPh>
    <rPh sb="19" eb="21">
      <t>バアイ</t>
    </rPh>
    <rPh sb="26" eb="28">
      <t>キニュウ</t>
    </rPh>
    <rPh sb="29" eb="31">
      <t>イカ</t>
    </rPh>
    <rPh sb="32" eb="33">
      <t>ギョウ</t>
    </rPh>
    <rPh sb="34" eb="35">
      <t>オナ</t>
    </rPh>
    <phoneticPr fontId="2"/>
  </si>
  <si>
    <t>北海道</t>
    <phoneticPr fontId="2"/>
  </si>
  <si>
    <t>01</t>
    <phoneticPr fontId="2"/>
  </si>
  <si>
    <t>02</t>
    <phoneticPr fontId="2"/>
  </si>
  <si>
    <t>03</t>
    <phoneticPr fontId="2"/>
  </si>
  <si>
    <t>04</t>
    <phoneticPr fontId="2"/>
  </si>
  <si>
    <t>　</t>
    <phoneticPr fontId="2"/>
  </si>
  <si>
    <t>05</t>
    <phoneticPr fontId="2"/>
  </si>
  <si>
    <t>06</t>
    <phoneticPr fontId="2"/>
  </si>
  <si>
    <t>07</t>
    <phoneticPr fontId="2"/>
  </si>
  <si>
    <t>08</t>
    <phoneticPr fontId="2"/>
  </si>
  <si>
    <t>09</t>
    <phoneticPr fontId="2"/>
  </si>
  <si>
    <t>10</t>
    <phoneticPr fontId="2"/>
  </si>
  <si>
    <t>11</t>
    <phoneticPr fontId="2"/>
  </si>
  <si>
    <t>12</t>
    <phoneticPr fontId="2"/>
  </si>
  <si>
    <t>(ｸﾗｽ)</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</si>
  <si>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</si>
  <si>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</si>
  <si>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</si>
  <si>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</si>
  <si>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</si>
  <si>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</si>
  <si>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</si>
  <si>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</si>
  <si>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</si>
  <si>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</si>
  <si>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</si>
  <si>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</si>
  <si>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</si>
  <si>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</si>
  <si>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</si>
  <si>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</si>
  <si>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</si>
  <si>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</si>
  <si>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</si>
  <si>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資　金　収　支　計　算　書　（　収　入　の　部　）</t>
    <rPh sb="0" eb="1">
      <t>シ</t>
    </rPh>
    <rPh sb="2" eb="3">
      <t>カネ</t>
    </rPh>
    <rPh sb="4" eb="5">
      <t>オサム</t>
    </rPh>
    <rPh sb="6" eb="7">
      <t>シ</t>
    </rPh>
    <rPh sb="8" eb="9">
      <t>ケイ</t>
    </rPh>
    <rPh sb="10" eb="11">
      <t>サン</t>
    </rPh>
    <rPh sb="12" eb="13">
      <t>ショ</t>
    </rPh>
    <rPh sb="16" eb="17">
      <t>オサム</t>
    </rPh>
    <rPh sb="18" eb="19">
      <t>イ</t>
    </rPh>
    <rPh sb="22" eb="23">
      <t>ブ</t>
    </rPh>
    <phoneticPr fontId="2"/>
  </si>
  <si>
    <t>区分</t>
    <rPh sb="0" eb="2">
      <t>クブン</t>
    </rPh>
    <phoneticPr fontId="2"/>
  </si>
  <si>
    <t>（※学校名を記入）</t>
    <rPh sb="2" eb="5">
      <t>ガッコウメイ</t>
    </rPh>
    <rPh sb="6" eb="8">
      <t>キニュウ</t>
    </rPh>
    <phoneticPr fontId="2"/>
  </si>
  <si>
    <t xml:space="preserve"> a 学生生徒等納付金収入</t>
  </si>
  <si>
    <t>内
訳</t>
    <rPh sb="0" eb="1">
      <t>ウチ</t>
    </rPh>
    <rPh sb="2" eb="3">
      <t>ワケ</t>
    </rPh>
    <phoneticPr fontId="2"/>
  </si>
  <si>
    <t>（1）</t>
  </si>
  <si>
    <t>授業料収入</t>
  </si>
  <si>
    <t>入学金収入</t>
  </si>
  <si>
    <t>施設設備資金収入</t>
  </si>
  <si>
    <t>施設等利用給付費収入</t>
  </si>
  <si>
    <t>施設型給付費収入</t>
  </si>
  <si>
    <t>その他
（(1)～(5)以外の収入）</t>
  </si>
  <si>
    <t xml:space="preserve"> b 手数料収入</t>
  </si>
  <si>
    <t>入学検定料収入</t>
  </si>
  <si>
    <t>その他（（1）以外の収入）</t>
  </si>
  <si>
    <t xml:space="preserve"> c 寄付金収入</t>
  </si>
  <si>
    <t xml:space="preserve"> d 補助金収入</t>
  </si>
  <si>
    <t>国庫補助金収入</t>
  </si>
  <si>
    <t>（2）
内
訳</t>
    <rPh sb="4" eb="5">
      <t>ウチ</t>
    </rPh>
    <rPh sb="6" eb="7">
      <t>ワケ</t>
    </rPh>
    <phoneticPr fontId="2"/>
  </si>
  <si>
    <t>② ①以外の地方公共団体補助金収入</t>
    <phoneticPr fontId="2"/>
  </si>
  <si>
    <t xml:space="preserve"> （②のうち、学費負担
　軽減目的補助金）</t>
    <phoneticPr fontId="2"/>
  </si>
  <si>
    <t xml:space="preserve"> e 資産売却収入</t>
  </si>
  <si>
    <t xml:space="preserve"> f 付随事業・収益事業収入</t>
  </si>
  <si>
    <t xml:space="preserve"> g 受取利息・配当金収入</t>
  </si>
  <si>
    <t xml:space="preserve"> h 雑収入</t>
  </si>
  <si>
    <t xml:space="preserve"> i 借入金等収入</t>
  </si>
  <si>
    <t>内
訳</t>
    <rPh sb="0" eb="1">
      <t>ウチ</t>
    </rPh>
    <rPh sb="2" eb="3">
      <t>ヤク</t>
    </rPh>
    <phoneticPr fontId="2"/>
  </si>
  <si>
    <t>長期借入金収入</t>
  </si>
  <si>
    <t>短期借入金収入</t>
  </si>
  <si>
    <t>学校債収入</t>
  </si>
  <si>
    <t xml:space="preserve"> j　　　　　　計</t>
  </si>
  <si>
    <t xml:space="preserve"> k  前受金収入</t>
    <phoneticPr fontId="2"/>
  </si>
  <si>
    <t xml:space="preserve"> l   その他の収入</t>
    <phoneticPr fontId="2"/>
  </si>
  <si>
    <t xml:space="preserve"> m 資金収入調整勘定</t>
    <phoneticPr fontId="2"/>
  </si>
  <si>
    <t xml:space="preserve"> n  前年度繰越支払資金</t>
    <phoneticPr fontId="2"/>
  </si>
  <si>
    <t xml:space="preserve"> 収入の部合計</t>
  </si>
  <si>
    <r>
      <t xml:space="preserve">事業団使用欄
</t>
    </r>
    <r>
      <rPr>
        <b/>
        <sz val="14"/>
        <color rgb="FFFF0000"/>
        <rFont val="ＭＳ Ｐゴシック"/>
        <family val="3"/>
        <charset val="128"/>
      </rPr>
      <t>（記入不要）</t>
    </r>
    <r>
      <rPr>
        <b/>
        <sz val="14"/>
        <rFont val="ＭＳ Ｐゴシック"/>
        <family val="3"/>
        <charset val="128"/>
      </rPr>
      <t xml:space="preserve">
法人番号</t>
    </r>
    <rPh sb="0" eb="6">
      <t>ジギョウダンシヨウラン</t>
    </rPh>
    <rPh sb="8" eb="12">
      <t>キニュウフヨウ</t>
    </rPh>
    <rPh sb="14" eb="18">
      <t>ホウジンバンゴウ</t>
    </rPh>
    <phoneticPr fontId="2"/>
  </si>
  <si>
    <t>資　金　収　支　計　算　書　（　支　出　の　部　）</t>
    <rPh sb="0" eb="1">
      <t>シ</t>
    </rPh>
    <rPh sb="2" eb="3">
      <t>カネ</t>
    </rPh>
    <rPh sb="4" eb="5">
      <t>オサム</t>
    </rPh>
    <rPh sb="6" eb="7">
      <t>シ</t>
    </rPh>
    <rPh sb="8" eb="9">
      <t>ケイ</t>
    </rPh>
    <rPh sb="10" eb="11">
      <t>サン</t>
    </rPh>
    <rPh sb="12" eb="13">
      <t>ショ</t>
    </rPh>
    <rPh sb="16" eb="17">
      <t>シ</t>
    </rPh>
    <rPh sb="18" eb="19">
      <t>デ</t>
    </rPh>
    <rPh sb="22" eb="23">
      <t>ブ</t>
    </rPh>
    <phoneticPr fontId="2"/>
  </si>
  <si>
    <t xml:space="preserve"> a 人件費支出</t>
  </si>
  <si>
    <t>(1) 教員人件費支出</t>
    <phoneticPr fontId="2"/>
  </si>
  <si>
    <t>本 務 教 員</t>
  </si>
  <si>
    <t>（うち所定福利費）</t>
  </si>
  <si>
    <t>兼 務 教 員</t>
  </si>
  <si>
    <t>(2) 職員人件費支出</t>
    <phoneticPr fontId="2"/>
  </si>
  <si>
    <t>本 務 職 員</t>
  </si>
  <si>
    <t>兼 務 職 員</t>
  </si>
  <si>
    <t>(3) 役員報酬支出</t>
    <phoneticPr fontId="2"/>
  </si>
  <si>
    <t>(4) 退職金支出</t>
    <phoneticPr fontId="2"/>
  </si>
  <si>
    <t>(5)その他
((1)(2)(3)(4)以外の支出）</t>
    <phoneticPr fontId="2"/>
  </si>
  <si>
    <t xml:space="preserve"> b 教育研究（管理）経費支出</t>
  </si>
  <si>
    <t xml:space="preserve"> c 借入金等利息支出</t>
  </si>
  <si>
    <t xml:space="preserve"> d 借入金等返済支出</t>
  </si>
  <si>
    <t xml:space="preserve"> e 施設関係支出</t>
  </si>
  <si>
    <t>(1) 土地支出</t>
    <phoneticPr fontId="2"/>
  </si>
  <si>
    <t>(2) 建物支出</t>
    <phoneticPr fontId="2"/>
  </si>
  <si>
    <t>(3) 構築物支出</t>
    <phoneticPr fontId="2"/>
  </si>
  <si>
    <t>(4) その他
（(1)(2)(3)以外の支出）</t>
    <phoneticPr fontId="2"/>
  </si>
  <si>
    <t xml:space="preserve"> ｆ 設備関係支出</t>
    <rPh sb="3" eb="5">
      <t>セツビ</t>
    </rPh>
    <phoneticPr fontId="2"/>
  </si>
  <si>
    <t>(1) 教育研究用機器備品支出</t>
    <phoneticPr fontId="2"/>
  </si>
  <si>
    <t>(2) 図書支出</t>
    <phoneticPr fontId="2"/>
  </si>
  <si>
    <t>(3) その他　
　　((1)(2)以外の支出）</t>
    <phoneticPr fontId="2"/>
  </si>
  <si>
    <t xml:space="preserve"> h 資産運用支出</t>
  </si>
  <si>
    <t xml:space="preserve"> ｉ  その他の支出</t>
    <phoneticPr fontId="2"/>
  </si>
  <si>
    <t xml:space="preserve"> ｊ  資金支出調整勘定</t>
    <phoneticPr fontId="2"/>
  </si>
  <si>
    <t xml:space="preserve"> k 翌年度繰越支払資金</t>
  </si>
  <si>
    <t xml:space="preserve"> 支出の部合計</t>
  </si>
  <si>
    <r>
      <t>収 支 差 額</t>
    </r>
    <r>
      <rPr>
        <b/>
        <sz val="12"/>
        <rFont val="ＭＳ Ｐゴシック"/>
        <family val="3"/>
        <charset val="128"/>
      </rPr>
      <t xml:space="preserve">
（区分２「j計」－　区分３「ｇ計」）</t>
    </r>
    <phoneticPr fontId="2"/>
  </si>
  <si>
    <t>Y00</t>
    <phoneticPr fontId="2"/>
  </si>
  <si>
    <t>学　校　法　人　名</t>
    <rPh sb="0" eb="1">
      <t>ガク</t>
    </rPh>
    <rPh sb="2" eb="3">
      <t>コウ</t>
    </rPh>
    <rPh sb="4" eb="5">
      <t>ホウ</t>
    </rPh>
    <rPh sb="6" eb="7">
      <t>ヒト</t>
    </rPh>
    <rPh sb="8" eb="9">
      <t>ナ</t>
    </rPh>
    <phoneticPr fontId="2"/>
  </si>
  <si>
    <r>
      <rPr>
        <sz val="14"/>
        <rFont val="ＭＳ ゴシック"/>
        <family val="3"/>
        <charset val="128"/>
      </rPr>
      <t xml:space="preserve"> a 教育活動収入</t>
    </r>
    <r>
      <rPr>
        <sz val="14"/>
        <rFont val="ＭＳ Ｐゴシック"/>
        <family val="3"/>
        <charset val="128"/>
      </rPr>
      <t>計</t>
    </r>
    <rPh sb="3" eb="5">
      <t>キョウイク</t>
    </rPh>
    <rPh sb="5" eb="7">
      <t>カツドウ</t>
    </rPh>
    <rPh sb="7" eb="9">
      <t>シュウニュウ</t>
    </rPh>
    <rPh sb="9" eb="10">
      <t>ケイ</t>
    </rPh>
    <phoneticPr fontId="2"/>
  </si>
  <si>
    <r>
      <rPr>
        <sz val="14"/>
        <rFont val="ＭＳ ゴシック"/>
        <family val="3"/>
        <charset val="128"/>
      </rPr>
      <t xml:space="preserve"> b 教育活動支出</t>
    </r>
    <r>
      <rPr>
        <sz val="14"/>
        <rFont val="ＭＳ Ｐゴシック"/>
        <family val="3"/>
        <charset val="128"/>
      </rPr>
      <t>計</t>
    </r>
    <rPh sb="3" eb="5">
      <t>キョウイク</t>
    </rPh>
    <rPh sb="5" eb="7">
      <t>カツドウ</t>
    </rPh>
    <rPh sb="7" eb="9">
      <t>シシュツ</t>
    </rPh>
    <rPh sb="9" eb="10">
      <t>ケイ</t>
    </rPh>
    <phoneticPr fontId="2"/>
  </si>
  <si>
    <r>
      <rPr>
        <sz val="14"/>
        <rFont val="ＭＳ ゴシック"/>
        <family val="3"/>
        <charset val="128"/>
      </rPr>
      <t xml:space="preserve"> d 教育活動外収入</t>
    </r>
    <r>
      <rPr>
        <sz val="14"/>
        <rFont val="ＭＳ Ｐゴシック"/>
        <family val="3"/>
        <charset val="128"/>
      </rPr>
      <t>計</t>
    </r>
    <rPh sb="3" eb="5">
      <t>キョウイク</t>
    </rPh>
    <rPh sb="5" eb="7">
      <t>カツドウ</t>
    </rPh>
    <rPh sb="8" eb="10">
      <t>シュウニュウ</t>
    </rPh>
    <rPh sb="10" eb="11">
      <t>ケイ</t>
    </rPh>
    <phoneticPr fontId="2"/>
  </si>
  <si>
    <r>
      <rPr>
        <sz val="14"/>
        <rFont val="ＭＳ ゴシック"/>
        <family val="3"/>
        <charset val="128"/>
      </rPr>
      <t xml:space="preserve"> e 教育活動外支出</t>
    </r>
    <r>
      <rPr>
        <sz val="14"/>
        <rFont val="ＭＳ Ｐゴシック"/>
        <family val="3"/>
        <charset val="128"/>
      </rPr>
      <t>計</t>
    </r>
    <rPh sb="3" eb="5">
      <t>キョウイク</t>
    </rPh>
    <rPh sb="5" eb="7">
      <t>カツドウ</t>
    </rPh>
    <rPh sb="8" eb="10">
      <t>シシュツ</t>
    </rPh>
    <rPh sb="10" eb="11">
      <t>ケイ</t>
    </rPh>
    <phoneticPr fontId="2"/>
  </si>
  <si>
    <r>
      <rPr>
        <sz val="14"/>
        <rFont val="ＭＳ ゴシック"/>
        <family val="3"/>
        <charset val="128"/>
      </rPr>
      <t xml:space="preserve"> g 特別収入</t>
    </r>
    <r>
      <rPr>
        <sz val="14"/>
        <rFont val="ＭＳ Ｐゴシック"/>
        <family val="3"/>
        <charset val="128"/>
      </rPr>
      <t>計</t>
    </r>
    <rPh sb="3" eb="5">
      <t>トクベツ</t>
    </rPh>
    <rPh sb="5" eb="7">
      <t>シュウニュウ</t>
    </rPh>
    <rPh sb="7" eb="8">
      <t>ケイ</t>
    </rPh>
    <phoneticPr fontId="2"/>
  </si>
  <si>
    <r>
      <rPr>
        <sz val="14"/>
        <rFont val="ＭＳ ゴシック"/>
        <family val="3"/>
        <charset val="128"/>
      </rPr>
      <t xml:space="preserve"> h 特別支出</t>
    </r>
    <r>
      <rPr>
        <sz val="14"/>
        <rFont val="ＭＳ Ｐゴシック"/>
        <family val="3"/>
        <charset val="128"/>
      </rPr>
      <t>計</t>
    </r>
    <rPh sb="3" eb="5">
      <t>トクベツ</t>
    </rPh>
    <rPh sb="5" eb="7">
      <t>シシュツ</t>
    </rPh>
    <rPh sb="7" eb="8">
      <t>ケイ</t>
    </rPh>
    <phoneticPr fontId="2"/>
  </si>
  <si>
    <r>
      <rPr>
        <sz val="12"/>
        <rFont val="ＭＳ ゴシック"/>
        <family val="3"/>
        <charset val="128"/>
      </rPr>
      <t xml:space="preserve"> (1) </t>
    </r>
    <r>
      <rPr>
        <sz val="12"/>
        <rFont val="ＭＳ Ｐゴシック"/>
        <family val="3"/>
        <charset val="128"/>
      </rPr>
      <t>学生生徒等納付金</t>
    </r>
    <rPh sb="5" eb="7">
      <t>ガクセイ</t>
    </rPh>
    <rPh sb="7" eb="10">
      <t>セイトナド</t>
    </rPh>
    <rPh sb="10" eb="13">
      <t>ノウフキン</t>
    </rPh>
    <phoneticPr fontId="2"/>
  </si>
  <si>
    <r>
      <rPr>
        <sz val="12"/>
        <rFont val="ＭＳ ゴシック"/>
        <family val="3"/>
        <charset val="128"/>
      </rPr>
      <t xml:space="preserve"> (2) </t>
    </r>
    <r>
      <rPr>
        <sz val="12"/>
        <rFont val="ＭＳ Ｐゴシック"/>
        <family val="3"/>
        <charset val="128"/>
      </rPr>
      <t>手数料</t>
    </r>
    <rPh sb="5" eb="8">
      <t>テスウリョウ</t>
    </rPh>
    <phoneticPr fontId="2"/>
  </si>
  <si>
    <r>
      <rPr>
        <sz val="12"/>
        <rFont val="ＭＳ ゴシック"/>
        <family val="3"/>
        <charset val="128"/>
      </rPr>
      <t xml:space="preserve"> (3) </t>
    </r>
    <r>
      <rPr>
        <sz val="12"/>
        <rFont val="ＭＳ Ｐゴシック"/>
        <family val="3"/>
        <charset val="128"/>
      </rPr>
      <t>寄付金</t>
    </r>
    <rPh sb="5" eb="8">
      <t>キフキン</t>
    </rPh>
    <phoneticPr fontId="2"/>
  </si>
  <si>
    <r>
      <rPr>
        <sz val="12"/>
        <rFont val="ＭＳ ゴシック"/>
        <family val="3"/>
        <charset val="128"/>
      </rPr>
      <t xml:space="preserve"> (4) </t>
    </r>
    <r>
      <rPr>
        <sz val="12"/>
        <rFont val="ＭＳ Ｐゴシック"/>
        <family val="3"/>
        <charset val="128"/>
      </rPr>
      <t>経常費等補助金</t>
    </r>
    <rPh sb="5" eb="8">
      <t>ケイジョウヒ</t>
    </rPh>
    <rPh sb="8" eb="9">
      <t>トウ</t>
    </rPh>
    <rPh sb="9" eb="12">
      <t>ホジョキン</t>
    </rPh>
    <phoneticPr fontId="2"/>
  </si>
  <si>
    <r>
      <rPr>
        <sz val="12"/>
        <rFont val="ＭＳ ゴシック"/>
        <family val="3"/>
        <charset val="128"/>
      </rPr>
      <t xml:space="preserve"> (5) </t>
    </r>
    <r>
      <rPr>
        <sz val="12"/>
        <rFont val="ＭＳ Ｐゴシック"/>
        <family val="3"/>
        <charset val="128"/>
      </rPr>
      <t>付随事業収入</t>
    </r>
    <rPh sb="5" eb="7">
      <t>フズイ</t>
    </rPh>
    <rPh sb="7" eb="9">
      <t>ジギョウ</t>
    </rPh>
    <rPh sb="9" eb="11">
      <t>シュウニュウ</t>
    </rPh>
    <phoneticPr fontId="2"/>
  </si>
  <si>
    <r>
      <rPr>
        <sz val="12"/>
        <rFont val="ＭＳ ゴシック"/>
        <family val="3"/>
        <charset val="128"/>
      </rPr>
      <t xml:space="preserve"> (6) </t>
    </r>
    <r>
      <rPr>
        <sz val="12"/>
        <rFont val="ＭＳ Ｐゴシック"/>
        <family val="3"/>
        <charset val="128"/>
      </rPr>
      <t>雑収入</t>
    </r>
    <rPh sb="5" eb="8">
      <t>ザッシュウニュウ</t>
    </rPh>
    <phoneticPr fontId="2"/>
  </si>
  <si>
    <r>
      <rPr>
        <sz val="12"/>
        <rFont val="ＭＳ ゴシック"/>
        <family val="3"/>
        <charset val="128"/>
      </rPr>
      <t xml:space="preserve"> (1) </t>
    </r>
    <r>
      <rPr>
        <sz val="12"/>
        <rFont val="ＭＳ Ｐゴシック"/>
        <family val="3"/>
        <charset val="128"/>
      </rPr>
      <t>受取利息・配当金</t>
    </r>
    <rPh sb="5" eb="7">
      <t>ウケトリ</t>
    </rPh>
    <rPh sb="7" eb="9">
      <t>リソク</t>
    </rPh>
    <rPh sb="10" eb="13">
      <t>ハイトウキン</t>
    </rPh>
    <phoneticPr fontId="2"/>
  </si>
  <si>
    <r>
      <rPr>
        <b/>
        <sz val="14"/>
        <rFont val="ＭＳ Ｐゴシック"/>
        <family val="3"/>
        <charset val="128"/>
      </rPr>
      <t xml:space="preserve"> c 教育活動収支差額</t>
    </r>
    <r>
      <rPr>
        <b/>
        <sz val="12"/>
        <rFont val="ＭＳ Ｐゴシック"/>
        <family val="3"/>
        <charset val="128"/>
      </rPr>
      <t xml:space="preserve">
（ a 教育活動収入計 －
　　　　　　b 教育活動支出計）</t>
    </r>
    <phoneticPr fontId="2"/>
  </si>
  <si>
    <t xml:space="preserve">  (2)  教育研究(管理）経費</t>
    <phoneticPr fontId="2"/>
  </si>
  <si>
    <t>　　　　（うち減価償却額）</t>
    <phoneticPr fontId="2"/>
  </si>
  <si>
    <r>
      <rPr>
        <b/>
        <sz val="14"/>
        <rFont val="ＭＳ Ｐゴシック"/>
        <family val="3"/>
        <charset val="128"/>
      </rPr>
      <t xml:space="preserve"> f 教育活動外収支差額</t>
    </r>
    <r>
      <rPr>
        <b/>
        <sz val="12"/>
        <rFont val="ＭＳ Ｐゴシック"/>
        <family val="3"/>
        <charset val="128"/>
      </rPr>
      <t xml:space="preserve">
（ d 教育活動外収入計 －
　　　　　 e 教育活動外支出計）</t>
    </r>
    <phoneticPr fontId="2"/>
  </si>
  <si>
    <r>
      <rPr>
        <b/>
        <sz val="14"/>
        <rFont val="ＭＳ Ｐゴシック"/>
        <family val="3"/>
        <charset val="128"/>
      </rPr>
      <t xml:space="preserve"> i 特別収支差額</t>
    </r>
    <r>
      <rPr>
        <b/>
        <sz val="12"/>
        <rFont val="ＭＳ Ｐゴシック"/>
        <family val="3"/>
        <charset val="128"/>
      </rPr>
      <t xml:space="preserve">
（ g 特別収入計 － h 特別支出計）</t>
    </r>
    <phoneticPr fontId="2"/>
  </si>
  <si>
    <t xml:space="preserve"> j 基本金組入前当年度収支差額
      （   ｃ   ＋   ｆ   ＋   ｉ   ）</t>
    <phoneticPr fontId="2"/>
  </si>
  <si>
    <t xml:space="preserve"> l 当年度収支差額
     （    ｊ    ＋    ｋ     ）</t>
    <phoneticPr fontId="2"/>
  </si>
  <si>
    <t xml:space="preserve"> o 翌年度繰越収支差額
     （   ｌ   ＋   ｍ   ＋   ｎ   ）</t>
    <phoneticPr fontId="2"/>
  </si>
  <si>
    <r>
      <t xml:space="preserve">事業団使用欄
</t>
    </r>
    <r>
      <rPr>
        <b/>
        <sz val="14"/>
        <color indexed="10"/>
        <rFont val="ＭＳ Ｐゴシック"/>
        <family val="3"/>
        <charset val="128"/>
      </rPr>
      <t>（記入不要）</t>
    </r>
    <r>
      <rPr>
        <b/>
        <sz val="14"/>
        <rFont val="ＭＳ Ｐゴシック"/>
        <family val="3"/>
        <charset val="128"/>
      </rPr>
      <t xml:space="preserve">
法人番号</t>
    </r>
    <phoneticPr fontId="2"/>
  </si>
  <si>
    <t xml:space="preserve"> g　　　　　　計</t>
    <phoneticPr fontId="2"/>
  </si>
  <si>
    <r>
      <t xml:space="preserve">その他
</t>
    </r>
    <r>
      <rPr>
        <sz val="11"/>
        <rFont val="ＭＳ Ｐゴシック"/>
        <family val="3"/>
        <charset val="128"/>
      </rPr>
      <t>((1)(2)(3)(4)以外の有形固定資産）</t>
    </r>
    <rPh sb="2" eb="3">
      <t>タ</t>
    </rPh>
    <phoneticPr fontId="2"/>
  </si>
  <si>
    <t>貸　　借　　対　　照　　表</t>
    <rPh sb="0" eb="1">
      <t>カシ</t>
    </rPh>
    <rPh sb="3" eb="4">
      <t>シャク</t>
    </rPh>
    <rPh sb="6" eb="7">
      <t>タイ</t>
    </rPh>
    <rPh sb="9" eb="10">
      <t>ショウ</t>
    </rPh>
    <rPh sb="12" eb="13">
      <t>ヒョウ</t>
    </rPh>
    <phoneticPr fontId="2"/>
  </si>
  <si>
    <t>内
訳</t>
    <rPh sb="0" eb="1">
      <t>ウチ</t>
    </rPh>
    <rPh sb="3" eb="4">
      <t>ワケ</t>
    </rPh>
    <phoneticPr fontId="2"/>
  </si>
  <si>
    <t>内
訳</t>
    <rPh sb="0" eb="1">
      <t>ウチ</t>
    </rPh>
    <rPh sb="7" eb="8">
      <t>ワケ</t>
    </rPh>
    <phoneticPr fontId="2"/>
  </si>
  <si>
    <t>内
訳</t>
    <rPh sb="0" eb="1">
      <t>ウチ</t>
    </rPh>
    <rPh sb="4" eb="5">
      <t>ワケ</t>
    </rPh>
    <phoneticPr fontId="2"/>
  </si>
  <si>
    <t>学校法人部門</t>
    <rPh sb="0" eb="6">
      <t>ガッコウホウジンブモン</t>
    </rPh>
    <phoneticPr fontId="2"/>
  </si>
  <si>
    <t>総　　　計</t>
    <rPh sb="0" eb="1">
      <t>ソウ</t>
    </rPh>
    <rPh sb="4" eb="5">
      <t>ケイ</t>
    </rPh>
    <phoneticPr fontId="2"/>
  </si>
  <si>
    <r>
      <t>その他</t>
    </r>
    <r>
      <rPr>
        <sz val="11"/>
        <rFont val="ＭＳ Ｐゴシック"/>
        <family val="3"/>
        <charset val="128"/>
      </rPr>
      <t xml:space="preserve">
((1)(2)(3)以外のその他の固定資産）</t>
    </r>
    <rPh sb="2" eb="3">
      <t>タ</t>
    </rPh>
    <rPh sb="19" eb="20">
      <t>タ</t>
    </rPh>
    <phoneticPr fontId="2"/>
  </si>
  <si>
    <r>
      <t>その他</t>
    </r>
    <r>
      <rPr>
        <sz val="12"/>
        <rFont val="ＭＳ Ｐゴシック"/>
        <family val="3"/>
        <charset val="128"/>
      </rPr>
      <t xml:space="preserve">
((1)(2)(3)(4)以外の固定負債）</t>
    </r>
    <rPh sb="2" eb="3">
      <t>タ</t>
    </rPh>
    <rPh sb="22" eb="24">
      <t>フサイ</t>
    </rPh>
    <phoneticPr fontId="2"/>
  </si>
  <si>
    <r>
      <t>その他</t>
    </r>
    <r>
      <rPr>
        <sz val="11"/>
        <rFont val="ＭＳ Ｐゴシック"/>
        <family val="3"/>
        <charset val="128"/>
      </rPr>
      <t xml:space="preserve">
((1)(2)(3)(4)(5)以外の流動負債）</t>
    </r>
    <rPh sb="2" eb="3">
      <t>タ</t>
    </rPh>
    <rPh sb="23" eb="25">
      <t>リュウドウ</t>
    </rPh>
    <rPh sb="25" eb="27">
      <t>フサイ</t>
    </rPh>
    <phoneticPr fontId="2"/>
  </si>
  <si>
    <r>
      <t xml:space="preserve"> 負　　債　　計　　（e）</t>
    </r>
    <r>
      <rPr>
        <b/>
        <sz val="14"/>
        <rFont val="ＭＳ Ｐゴシック"/>
        <family val="3"/>
        <charset val="128"/>
      </rPr>
      <t xml:space="preserve">
 （固定負債（c）＋流動負債（d））</t>
    </r>
    <rPh sb="1" eb="2">
      <t>フ</t>
    </rPh>
    <rPh sb="4" eb="5">
      <t>サイ</t>
    </rPh>
    <rPh sb="7" eb="8">
      <t>ケイ</t>
    </rPh>
    <phoneticPr fontId="2"/>
  </si>
  <si>
    <r>
      <t>その他</t>
    </r>
    <r>
      <rPr>
        <sz val="12"/>
        <rFont val="ＭＳ Ｐゴシック"/>
        <family val="3"/>
        <charset val="128"/>
      </rPr>
      <t xml:space="preserve">
((1)(2)(3)(4)以外の流動資産）</t>
    </r>
    <rPh sb="2" eb="3">
      <t>タ</t>
    </rPh>
    <phoneticPr fontId="2"/>
  </si>
  <si>
    <r>
      <t>その他</t>
    </r>
    <r>
      <rPr>
        <sz val="12"/>
        <rFont val="ＭＳ Ｐゴシック"/>
        <family val="3"/>
        <charset val="128"/>
      </rPr>
      <t xml:space="preserve">
((1)以外の特定資産）</t>
    </r>
    <rPh sb="2" eb="3">
      <t>タ</t>
    </rPh>
    <rPh sb="11" eb="13">
      <t>トクテイ</t>
    </rPh>
    <phoneticPr fontId="2"/>
  </si>
  <si>
    <r>
      <rPr>
        <b/>
        <sz val="18"/>
        <rFont val="ＭＳ Ｐゴシック"/>
        <family val="3"/>
        <charset val="128"/>
      </rPr>
      <t>合　　　　　計</t>
    </r>
    <r>
      <rPr>
        <b/>
        <sz val="16"/>
        <rFont val="ＭＳ Ｐゴシック"/>
        <family val="3"/>
        <charset val="128"/>
      </rPr>
      <t xml:space="preserve">
</t>
    </r>
    <r>
      <rPr>
        <sz val="13"/>
        <rFont val="ＭＳ Ｐゴシック"/>
        <family val="3"/>
        <charset val="128"/>
      </rPr>
      <t>負債計（e）＋基本金（f）＋繰越収支差額（g）  　</t>
    </r>
    <r>
      <rPr>
        <sz val="16"/>
        <rFont val="ＭＳ Ｐゴシック"/>
        <family val="3"/>
        <charset val="128"/>
      </rPr>
      <t>　</t>
    </r>
    <r>
      <rPr>
        <b/>
        <sz val="16"/>
        <rFont val="ＭＳ Ｐゴシック"/>
        <family val="3"/>
        <charset val="128"/>
      </rPr>
      <t xml:space="preserve">　  </t>
    </r>
    <rPh sb="0" eb="1">
      <t>ゴウ</t>
    </rPh>
    <rPh sb="6" eb="7">
      <t>ケイ</t>
    </rPh>
    <phoneticPr fontId="2"/>
  </si>
  <si>
    <r>
      <rPr>
        <b/>
        <sz val="18"/>
        <rFont val="ＭＳ Ｐゴシック"/>
        <family val="3"/>
        <charset val="128"/>
      </rPr>
      <t>合　　　　　計</t>
    </r>
    <r>
      <rPr>
        <sz val="16"/>
        <rFont val="ＭＳ Ｐゴシック"/>
        <family val="3"/>
        <charset val="128"/>
      </rPr>
      <t xml:space="preserve">
</t>
    </r>
    <r>
      <rPr>
        <sz val="13"/>
        <rFont val="ＭＳ Ｐゴシック"/>
        <family val="3"/>
        <charset val="128"/>
      </rPr>
      <t>固定資産（a）＋流動資産（b）</t>
    </r>
    <rPh sb="0" eb="1">
      <t>ゴウ</t>
    </rPh>
    <rPh sb="6" eb="7">
      <t>ケイ</t>
    </rPh>
    <phoneticPr fontId="2"/>
  </si>
  <si>
    <r>
      <t xml:space="preserve">事業団使用欄
</t>
    </r>
    <r>
      <rPr>
        <b/>
        <sz val="13"/>
        <color indexed="10"/>
        <rFont val="ＭＳ Ｐゴシック"/>
        <family val="3"/>
        <charset val="128"/>
      </rPr>
      <t>（記入不要）</t>
    </r>
    <r>
      <rPr>
        <b/>
        <sz val="13"/>
        <rFont val="ＭＳ Ｐゴシック"/>
        <family val="3"/>
        <charset val="128"/>
      </rPr>
      <t xml:space="preserve">
法人番号</t>
    </r>
    <phoneticPr fontId="2"/>
  </si>
  <si>
    <t>　</t>
    <phoneticPr fontId="2"/>
  </si>
  <si>
    <r>
      <rPr>
        <b/>
        <sz val="10"/>
        <color indexed="10"/>
        <rFont val="ＭＳ Ｐゴシック"/>
        <family val="3"/>
        <charset val="128"/>
      </rPr>
      <t>法人所在地と</t>
    </r>
    <r>
      <rPr>
        <sz val="10"/>
        <rFont val="ＭＳ Ｐゴシック"/>
        <family val="3"/>
        <charset val="128"/>
      </rPr>
      <t xml:space="preserve">
1：異なる　2：同じ</t>
    </r>
    <rPh sb="0" eb="2">
      <t>ホウジン</t>
    </rPh>
    <rPh sb="2" eb="5">
      <t>ショザイチ</t>
    </rPh>
    <rPh sb="9" eb="10">
      <t>コト</t>
    </rPh>
    <rPh sb="15" eb="16">
      <t>オナ</t>
    </rPh>
    <phoneticPr fontId="2"/>
  </si>
  <si>
    <t>① 授業料等減免費負担金収入（専修学校のみ）</t>
    <phoneticPr fontId="2"/>
  </si>
  <si>
    <t>　</t>
    <phoneticPr fontId="2"/>
  </si>
  <si>
    <t>各元号の初年西暦→</t>
    <rPh sb="0" eb="3">
      <t>カクゲンゴウ</t>
    </rPh>
    <rPh sb="4" eb="6">
      <t>ショネン</t>
    </rPh>
    <rPh sb="6" eb="8">
      <t>セイレキ</t>
    </rPh>
    <phoneticPr fontId="2"/>
  </si>
  <si>
    <t>R</t>
  </si>
  <si>
    <t>G</t>
  </si>
  <si>
    <t>N</t>
  </si>
  <si>
    <t>P</t>
  </si>
  <si>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</si>
  <si>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</si>
  <si>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</si>
  <si>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</si>
  <si>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</si>
  <si>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</si>
  <si>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</si>
  <si>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</si>
  <si>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</si>
  <si>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</si>
  <si>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</si>
  <si>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</si>
  <si>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</si>
  <si>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</si>
  <si>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</si>
  <si>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</si>
  <si>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令和６年度（２０２４年度）調査から使用　調査票区分１に入力制限付加、１～５を１シートに　１ファイル１０校記入可</t>
    <rPh sb="0" eb="2">
      <t>レイワ</t>
    </rPh>
    <rPh sb="3" eb="5">
      <t>ネンド</t>
    </rPh>
    <rPh sb="10" eb="12">
      <t>ネンド</t>
    </rPh>
    <rPh sb="13" eb="15">
      <t>チョウサ</t>
    </rPh>
    <rPh sb="17" eb="19">
      <t>シヨウ</t>
    </rPh>
    <rPh sb="20" eb="23">
      <t>チョウサヒョウ</t>
    </rPh>
    <rPh sb="23" eb="25">
      <t>クブン</t>
    </rPh>
    <rPh sb="27" eb="33">
      <t>ニュウリョクセイゲンフカ</t>
    </rPh>
    <rPh sb="51" eb="52">
      <t>コウ</t>
    </rPh>
    <rPh sb="52" eb="54">
      <t>キニュウ</t>
    </rPh>
    <rPh sb="54" eb="55">
      <t>カ</t>
    </rPh>
    <phoneticPr fontId="2"/>
  </si>
  <si>
    <t>20240220GA</t>
    <phoneticPr fontId="2"/>
  </si>
  <si>
    <t>H</t>
  </si>
  <si>
    <t>Q</t>
  </si>
  <si>
    <t>１校目</t>
    <rPh sb="1" eb="3">
      <t>コウメ</t>
    </rPh>
    <phoneticPr fontId="2"/>
  </si>
  <si>
    <t>２校目</t>
    <rPh sb="1" eb="3">
      <t>コウメ</t>
    </rPh>
    <phoneticPr fontId="2"/>
  </si>
  <si>
    <t>３校目</t>
    <rPh sb="1" eb="3">
      <t>コウメ</t>
    </rPh>
    <phoneticPr fontId="2"/>
  </si>
  <si>
    <t>４校目</t>
    <rPh sb="1" eb="3">
      <t>コウメ</t>
    </rPh>
    <phoneticPr fontId="2"/>
  </si>
  <si>
    <t>５校目</t>
    <rPh sb="1" eb="3">
      <t>コウメ</t>
    </rPh>
    <phoneticPr fontId="2"/>
  </si>
  <si>
    <t>６校目</t>
    <rPh sb="1" eb="3">
      <t>コウメ</t>
    </rPh>
    <phoneticPr fontId="2"/>
  </si>
  <si>
    <t>７校目</t>
    <rPh sb="1" eb="3">
      <t>コウメ</t>
    </rPh>
    <phoneticPr fontId="2"/>
  </si>
  <si>
    <t>８校目</t>
    <rPh sb="1" eb="3">
      <t>コウメ</t>
    </rPh>
    <phoneticPr fontId="2"/>
  </si>
  <si>
    <t>９校目</t>
    <rPh sb="1" eb="3">
      <t>コウメ</t>
    </rPh>
    <phoneticPr fontId="2"/>
  </si>
  <si>
    <t>10校目</t>
    <rPh sb="2" eb="4">
      <t>コウメ</t>
    </rPh>
    <phoneticPr fontId="2"/>
  </si>
  <si>
    <t xml:space="preserve"> </t>
    <phoneticPr fontId="2"/>
  </si>
  <si>
    <t>記入有無(全部で何セット有り、当該頁は何セット目かを各紙の右下に表示する。そのためのベースとなるデータ</t>
    <rPh sb="0" eb="2">
      <t>キニュウ</t>
    </rPh>
    <rPh sb="2" eb="4">
      <t>ウム</t>
    </rPh>
    <rPh sb="5" eb="7">
      <t>ゼンブ</t>
    </rPh>
    <rPh sb="8" eb="9">
      <t>ナン</t>
    </rPh>
    <rPh sb="12" eb="13">
      <t>ア</t>
    </rPh>
    <rPh sb="15" eb="18">
      <t>トウガイページ</t>
    </rPh>
    <rPh sb="19" eb="20">
      <t>ナン</t>
    </rPh>
    <rPh sb="23" eb="24">
      <t>メ</t>
    </rPh>
    <rPh sb="26" eb="27">
      <t>カク</t>
    </rPh>
    <rPh sb="27" eb="28">
      <t>カミ</t>
    </rPh>
    <rPh sb="29" eb="31">
      <t>ミギシタ</t>
    </rPh>
    <rPh sb="32" eb="34">
      <t>ヒョウジ</t>
    </rPh>
    <phoneticPr fontId="2"/>
  </si>
  <si>
    <t>（県番号と、法人種別を自動で記入するための元データ）</t>
    <rPh sb="1" eb="4">
      <t>ケンバンゴウ</t>
    </rPh>
    <rPh sb="6" eb="8">
      <t>ホウジン</t>
    </rPh>
    <rPh sb="8" eb="10">
      <t>シュベツ</t>
    </rPh>
    <rPh sb="11" eb="13">
      <t>ジドウ</t>
    </rPh>
    <rPh sb="14" eb="16">
      <t>キニュウ</t>
    </rPh>
    <rPh sb="21" eb="22">
      <t>モト</t>
    </rPh>
    <phoneticPr fontId="2"/>
  </si>
  <si>
    <t>11校目</t>
    <rPh sb="2" eb="4">
      <t>コウメ</t>
    </rPh>
    <phoneticPr fontId="2"/>
  </si>
  <si>
    <t>12校目</t>
    <rPh sb="2" eb="4">
      <t>コウメ</t>
    </rPh>
    <phoneticPr fontId="2"/>
  </si>
  <si>
    <t>13校目</t>
    <rPh sb="2" eb="4">
      <t>コウメ</t>
    </rPh>
    <phoneticPr fontId="2"/>
  </si>
  <si>
    <t>14校目</t>
    <rPh sb="2" eb="4">
      <t>コウメ</t>
    </rPh>
    <phoneticPr fontId="2"/>
  </si>
  <si>
    <t>15校目</t>
    <rPh sb="2" eb="4">
      <t>コウメ</t>
    </rPh>
    <phoneticPr fontId="2"/>
  </si>
  <si>
    <t>16校目</t>
    <rPh sb="2" eb="4">
      <t>コウメ</t>
    </rPh>
    <phoneticPr fontId="2"/>
  </si>
  <si>
    <t>17校目</t>
    <rPh sb="2" eb="4">
      <t>コウメ</t>
    </rPh>
    <phoneticPr fontId="2"/>
  </si>
  <si>
    <t>18校目</t>
    <rPh sb="2" eb="4">
      <t>コウメ</t>
    </rPh>
    <phoneticPr fontId="2"/>
  </si>
  <si>
    <t>19校目</t>
    <rPh sb="2" eb="4">
      <t>コウメ</t>
    </rPh>
    <phoneticPr fontId="2"/>
  </si>
  <si>
    <t>20校目</t>
    <rPh sb="2" eb="4">
      <t>コウメ</t>
    </rPh>
    <phoneticPr fontId="2"/>
  </si>
  <si>
    <t>20240220GA</t>
  </si>
  <si>
    <t xml:space="preserve"> </t>
    <phoneticPr fontId="2"/>
  </si>
  <si>
    <t>プルダウンデータ元</t>
  </si>
  <si>
    <t>法人番号</t>
    <rPh sb="0" eb="4">
      <t>ホウジンバンゴウ</t>
    </rPh>
    <phoneticPr fontId="2"/>
  </si>
  <si>
    <t>番号　上３桁決定要件元</t>
    <rPh sb="0" eb="2">
      <t>バンゴウ</t>
    </rPh>
    <rPh sb="3" eb="4">
      <t>ウエ</t>
    </rPh>
    <rPh sb="5" eb="6">
      <t>ケタ</t>
    </rPh>
    <rPh sb="6" eb="11">
      <t>ケッテイヨウケンモト</t>
    </rPh>
    <phoneticPr fontId="2"/>
  </si>
  <si>
    <t>整理番号</t>
    <rPh sb="0" eb="4">
      <t>セイリバンゴウ</t>
    </rPh>
    <phoneticPr fontId="2"/>
  </si>
  <si>
    <t>N</t>
    <phoneticPr fontId="2"/>
  </si>
  <si>
    <t>R</t>
    <phoneticPr fontId="2"/>
  </si>
  <si>
    <t>↓</t>
    <phoneticPr fontId="2"/>
  </si>
  <si>
    <t>これを法人番号の法人種別に活用</t>
    <rPh sb="3" eb="7">
      <t>ホウジンバンゴウ</t>
    </rPh>
    <rPh sb="8" eb="12">
      <t>ホウジンシュベツ</t>
    </rPh>
    <rPh sb="13" eb="15">
      <t>カツヨウ</t>
    </rPh>
    <phoneticPr fontId="2"/>
  </si>
  <si>
    <t>これを整理番号の法人種別に活用？</t>
    <rPh sb="3" eb="5">
      <t>セイリ</t>
    </rPh>
    <rPh sb="5" eb="7">
      <t>バンゴウ</t>
    </rPh>
    <rPh sb="8" eb="12">
      <t>ホウジンシュベツ</t>
    </rPh>
    <rPh sb="13" eb="15">
      <t>カツヨウ</t>
    </rPh>
    <phoneticPr fontId="2"/>
  </si>
  <si>
    <t>する予定。現時点未活用</t>
    <rPh sb="2" eb="4">
      <t>ヨテイ</t>
    </rPh>
    <rPh sb="5" eb="11">
      <t>ゲンジテンミカツヨウ</t>
    </rPh>
    <phoneticPr fontId="2"/>
  </si>
  <si>
    <t>事　業　活　動　収　支　計　算　書</t>
    <rPh sb="0" eb="1">
      <t>コト</t>
    </rPh>
    <rPh sb="2" eb="3">
      <t>ゴウ</t>
    </rPh>
    <rPh sb="4" eb="5">
      <t>カツ</t>
    </rPh>
    <rPh sb="6" eb="7">
      <t>ドウ</t>
    </rPh>
    <rPh sb="8" eb="9">
      <t>オサム</t>
    </rPh>
    <rPh sb="10" eb="11">
      <t>シ</t>
    </rPh>
    <rPh sb="12" eb="13">
      <t>ケイ</t>
    </rPh>
    <rPh sb="14" eb="15">
      <t>サン</t>
    </rPh>
    <rPh sb="16" eb="17">
      <t>ショ</t>
    </rPh>
    <phoneticPr fontId="2"/>
  </si>
  <si>
    <t>調査票区分　2</t>
    <phoneticPr fontId="2"/>
  </si>
  <si>
    <t>調査票区分　3</t>
    <phoneticPr fontId="2"/>
  </si>
  <si>
    <t>調査票区分　4</t>
    <phoneticPr fontId="2"/>
  </si>
  <si>
    <t>調査票区分　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</si>
</sst>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_);[Red]\(0\)"/>
    <numFmt numFmtId="179" formatCode="###&quot; &quot;###&quot; &quot;###&quot; &quot;##0"/>
    <numFmt numFmtId="180" formatCode="###\ ###\ ###\ ##0;&quot;△&quot;###\ ###\ ###\ ##0"/>
    <numFmt numFmtId="181" formatCode="#,###;&quot;△&quot;#,###"/>
    <numFmt numFmtId="182" formatCode="0#"/>
    <numFmt numFmtId="183" formatCode="#,##0;&quot;△ &quot;#,##0"/>
  </numFmts>
  <fonts count="62"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b/>
      <sz val="14"/>
      <name val="ＭＳ Ｐゴシック"/>
      <family val="3"/>
      <charset val="128"/>
    </font>
    <font>
      <sz val="12"/>
      <name val="ＭＳ Ｐゴシック"/>
      <family val="3"/>
      <charset val="128"/>
    </font>
    <font>
      <sz val="20"/>
      <name val="ＭＳ Ｐゴシック"/>
      <family val="3"/>
      <charset val="128"/>
    </font>
    <font>
      <sz val="18"/>
      <name val="ＭＳ Ｐゴシック"/>
      <family val="3"/>
      <charset val="128"/>
    </font>
    <font>
      <b/>
      <sz val="12"/>
      <name val="ＭＳ Ｐゴシック"/>
      <family val="3"/>
      <charset val="128"/>
    </font>
    <font>
      <sz val="16"/>
      <name val="ＭＳ Ｐゴシック"/>
      <family val="3"/>
      <charset val="128"/>
    </font>
    <font>
      <b/>
      <sz val="11"/>
      <name val="ＭＳ Ｐゴシック"/>
      <family val="3"/>
      <charset val="128"/>
    </font>
    <font>
      <sz val="13"/>
      <name val="ＭＳ Ｐゴシック"/>
      <family val="3"/>
      <charset val="128"/>
    </font>
    <font>
      <sz val="8"/>
      <name val="ＭＳ Ｐゴシック"/>
      <family val="3"/>
      <charset val="128"/>
    </font>
    <font>
      <b/>
      <sz val="10"/>
      <color indexed="10"/>
      <name val="ＭＳ Ｐゴシック"/>
      <family val="3"/>
      <charset val="128"/>
    </font>
    <font>
      <b/>
      <sz val="12"/>
      <color indexed="10"/>
      <name val="ＭＳ ゴシック"/>
      <family val="3"/>
      <charset val="128"/>
    </font>
    <font>
      <b/>
      <sz val="11"/>
      <color indexed="10"/>
      <name val="ＭＳ Ｐゴシック"/>
      <family val="3"/>
      <charset val="128"/>
    </font>
    <font>
      <sz val="28"/>
      <name val="ＭＳ Ｐゴシック"/>
      <family val="3"/>
      <charset val="128"/>
    </font>
    <font>
      <b/>
      <sz val="18"/>
      <color indexed="10"/>
      <name val="ＭＳ Ｐゴシック"/>
      <family val="3"/>
      <charset val="128"/>
    </font>
    <font>
      <sz val="15"/>
      <name val="ＭＳ Ｐゴシック"/>
      <family val="3"/>
      <charset val="128"/>
    </font>
    <font>
      <sz val="24"/>
      <name val="ＭＳ Ｐゴシック"/>
      <family val="3"/>
      <charset val="128"/>
    </font>
    <font>
      <b/>
      <sz val="12"/>
      <color indexed="81"/>
      <name val="ＭＳ Ｐゴシック"/>
      <family val="3"/>
      <charset val="128"/>
    </font>
    <font>
      <sz val="12"/>
      <color indexed="81"/>
      <name val="ＭＳ Ｐゴシック"/>
      <family val="3"/>
      <charset val="128"/>
    </font>
    <font>
      <sz val="10.5"/>
      <name val="ＭＳ Ｐゴシック"/>
      <family val="3"/>
      <charset val="128"/>
    </font>
    <font>
      <b/>
      <sz val="10"/>
      <name val="ＭＳ Ｐゴシック"/>
      <family val="3"/>
      <charset val="128"/>
    </font>
    <font>
      <b/>
      <sz val="16"/>
      <name val="ＭＳ Ｐゴシック"/>
      <family val="3"/>
      <charset val="128"/>
    </font>
    <font>
      <b/>
      <sz val="12"/>
      <color indexed="10"/>
      <name val="ＭＳ Ｐゴシック"/>
      <family val="3"/>
      <charset val="128"/>
    </font>
    <font>
      <sz val="26"/>
      <name val="ＭＳ Ｐゴシック"/>
      <family val="3"/>
      <charset val="128"/>
    </font>
    <font>
      <b/>
      <sz val="6"/>
      <name val="ＭＳ Ｐゴシック"/>
      <family val="3"/>
      <charset val="128"/>
    </font>
    <font>
      <sz val="22"/>
      <name val="ＭＳ Ｐゴシック"/>
      <family val="3"/>
      <charset val="128"/>
    </font>
    <font>
      <b/>
      <sz val="10"/>
      <color rgb="FFFF0000"/>
      <name val="ＭＳ Ｐゴシック"/>
      <family val="3"/>
      <charset val="128"/>
    </font>
    <font>
      <sz val="20"/>
      <name val="BIZ UDPゴシック"/>
      <family val="3"/>
      <charset val="128"/>
    </font>
    <font>
      <sz val="11"/>
      <color rgb="FF006100"/>
      <name val="ＭＳ Ｐゴシック"/>
      <family val="2"/>
      <charset val="128"/>
      <scheme val="minor"/>
    </font>
    <font>
      <b/>
      <sz val="11"/>
      <name val="ＭＳ Ｐゴシック"/>
      <family val="3"/>
      <charset val="128"/>
      <scheme val="minor"/>
    </font>
    <font>
      <b/>
      <sz val="11"/>
      <color rgb="FFFF0000"/>
      <name val="ＭＳ Ｐゴシック"/>
      <family val="3"/>
      <charset val="128"/>
      <scheme val="minor"/>
    </font>
    <font>
      <sz val="11"/>
      <color rgb="FF0000FF"/>
      <name val="BIZ UDPゴシック"/>
      <family val="3"/>
      <charset val="128"/>
    </font>
    <font>
      <b/>
      <sz val="11"/>
      <color theme="0"/>
      <name val="BIZ UDPゴシック"/>
      <family val="3"/>
      <charset val="128"/>
    </font>
    <font>
      <sz val="11"/>
      <name val="BIZ UDPゴシック"/>
      <family val="3"/>
      <charset val="128"/>
    </font>
    <font>
      <sz val="11"/>
      <color theme="0"/>
      <name val="BIZ UDPゴシック"/>
      <family val="3"/>
      <charset val="128"/>
    </font>
    <font>
      <b/>
      <sz val="9"/>
      <color rgb="FFFF0000"/>
      <name val="ＭＳ Ｐゴシック"/>
      <family val="3"/>
      <charset val="128"/>
    </font>
    <font>
      <sz val="48"/>
      <name val="ＭＳ Ｐゴシック"/>
      <family val="3"/>
      <charset val="128"/>
    </font>
    <font>
      <sz val="14"/>
      <name val="UD デジタル 教科書体 N-R"/>
      <family val="1"/>
      <charset val="128"/>
    </font>
    <font>
      <b/>
      <sz val="20"/>
      <name val="ＭＳ Ｐゴシック"/>
      <family val="3"/>
      <charset val="128"/>
    </font>
    <font>
      <sz val="20"/>
      <name val="ＭＳ Ｐゴシック"/>
      <family val="3"/>
      <charset val="128"/>
      <scheme val="minor"/>
    </font>
    <font>
      <sz val="16"/>
      <name val="ＭＳ Ｐゴシック"/>
      <family val="3"/>
      <charset val="128"/>
      <scheme val="minor"/>
    </font>
    <font>
      <b/>
      <sz val="14"/>
      <color rgb="FFFF0000"/>
      <name val="ＭＳ Ｐゴシック"/>
      <family val="3"/>
      <charset val="128"/>
    </font>
    <font>
      <sz val="16"/>
      <name val="UD デジタル 教科書体 N-R"/>
      <family val="1"/>
      <charset val="128"/>
    </font>
    <font>
      <sz val="36"/>
      <color theme="0" tint="-0.249977111117893"/>
      <name val="ＭＳ Ｐゴシック"/>
      <family val="3"/>
      <charset val="128"/>
    </font>
    <font>
      <sz val="14"/>
      <name val="ＭＳ ゴシック"/>
      <family val="3"/>
      <charset val="128"/>
    </font>
    <font>
      <sz val="12"/>
      <name val="ＭＳ ゴシック"/>
      <family val="3"/>
      <charset val="128"/>
    </font>
    <font>
      <sz val="12"/>
      <name val="ＭＳ Ｐゴシック"/>
      <family val="3"/>
      <charset val="128"/>
      <scheme val="minor"/>
    </font>
    <font>
      <b/>
      <sz val="14"/>
      <color indexed="10"/>
      <name val="ＭＳ Ｐゴシック"/>
      <family val="3"/>
      <charset val="128"/>
    </font>
    <font>
      <sz val="20"/>
      <color theme="0"/>
      <name val="ＭＳ Ｐゴシック"/>
      <family val="3"/>
      <charset val="128"/>
    </font>
    <font>
      <b/>
      <sz val="18"/>
      <name val="ＭＳ Ｐゴシック"/>
      <family val="3"/>
      <charset val="128"/>
    </font>
    <font>
      <b/>
      <sz val="13"/>
      <name val="ＭＳ Ｐゴシック"/>
      <family val="3"/>
      <charset val="128"/>
    </font>
    <font>
      <b/>
      <sz val="17"/>
      <name val="ＭＳ Ｐゴシック"/>
      <family val="3"/>
      <charset val="128"/>
    </font>
    <font>
      <b/>
      <sz val="19"/>
      <name val="ＭＳ Ｐゴシック"/>
      <family val="3"/>
      <charset val="128"/>
    </font>
    <font>
      <b/>
      <sz val="13"/>
      <color indexed="10"/>
      <name val="ＭＳ Ｐゴシック"/>
      <family val="3"/>
      <charset val="128"/>
    </font>
    <font>
      <sz val="26"/>
      <color theme="0" tint="-0.249977111117893"/>
      <name val="ＭＳ Ｐゴシック"/>
      <family val="3"/>
      <charset val="128"/>
    </font>
    <font>
      <sz val="28"/>
      <color rgb="FFFF0000"/>
      <name val="ＭＳ Ｐゴシック"/>
      <family val="3"/>
      <charset val="128"/>
    </font>
    <font>
      <b/>
      <sz val="26"/>
      <name val="ＭＳ Ｐゴシック"/>
      <family val="3"/>
      <charset val="128"/>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1498764000366222"/>
        <bgColor indexed="65"/>
      </patternFill>
    </fill>
    <fill>
      <patternFill patternType="solid">
        <fgColor rgb="FFE0E0E0"/>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s>
  <borders count="220">
    <border>
      <left/>
      <right/>
      <top/>
      <bottom/>
      <diagonal/>
    </border>
    <border>
      <left/>
      <right/>
      <top style="dotted">
        <color indexed="64"/>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diagonal/>
    </border>
    <border>
      <left/>
      <right style="thin">
        <color indexed="64"/>
      </right>
      <top style="dotted">
        <color indexed="64"/>
      </top>
      <bottom style="thick">
        <color indexed="64"/>
      </bottom>
      <diagonal/>
    </border>
    <border>
      <left/>
      <right style="thick">
        <color indexed="64"/>
      </right>
      <top style="thick">
        <color indexed="64"/>
      </top>
      <bottom/>
      <diagonal/>
    </border>
    <border>
      <left/>
      <right/>
      <top style="thin">
        <color indexed="64"/>
      </top>
      <bottom style="dotted">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style="thin">
        <color indexed="64"/>
      </right>
      <top/>
      <bottom/>
      <diagonal/>
    </border>
    <border>
      <left style="thick">
        <color indexed="64"/>
      </left>
      <right/>
      <top/>
      <bottom/>
      <diagonal/>
    </border>
    <border>
      <left/>
      <right/>
      <top style="thick">
        <color indexed="64"/>
      </top>
      <bottom/>
      <diagonal/>
    </border>
    <border>
      <left style="thin">
        <color indexed="64"/>
      </left>
      <right style="thick">
        <color indexed="64"/>
      </right>
      <top style="thin">
        <color indexed="64"/>
      </top>
      <bottom style="double">
        <color indexed="64"/>
      </bottom>
      <diagonal/>
    </border>
    <border>
      <left/>
      <right/>
      <top/>
      <bottom style="thick">
        <color indexed="64"/>
      </bottom>
      <diagonal/>
    </border>
    <border>
      <left style="thick">
        <color indexed="64"/>
      </left>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medium">
        <color indexed="64"/>
      </right>
      <top style="thick">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dotted">
        <color indexed="64"/>
      </top>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n">
        <color indexed="64"/>
      </left>
      <right style="thin">
        <color indexed="64"/>
      </right>
      <top style="thin">
        <color indexed="64"/>
      </top>
      <bottom style="dotted">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tted">
        <color indexed="64"/>
      </top>
      <bottom style="dotted">
        <color indexed="64"/>
      </bottom>
      <diagonal/>
    </border>
    <border>
      <left/>
      <right/>
      <top style="dotted">
        <color indexed="64"/>
      </top>
      <bottom/>
      <diagonal/>
    </border>
    <border>
      <left/>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style="thick">
        <color indexed="64"/>
      </bottom>
      <diagonal/>
    </border>
    <border>
      <left/>
      <right/>
      <top/>
      <bottom style="dotted">
        <color indexed="64"/>
      </bottom>
      <diagonal/>
    </border>
    <border>
      <left style="thin">
        <color indexed="64"/>
      </left>
      <right/>
      <top/>
      <bottom/>
      <diagonal/>
    </border>
    <border>
      <left/>
      <right/>
      <top style="thin">
        <color indexed="64"/>
      </top>
      <bottom/>
      <diagonal/>
    </border>
    <border>
      <left style="thin">
        <color indexed="64"/>
      </left>
      <right/>
      <top style="thick">
        <color indexed="64"/>
      </top>
      <bottom/>
      <diagonal/>
    </border>
    <border>
      <left/>
      <right style="thin">
        <color indexed="64"/>
      </right>
      <top style="thick">
        <color indexed="64"/>
      </top>
      <bottom/>
      <diagonal/>
    </border>
    <border>
      <left style="dotted">
        <color indexed="64"/>
      </left>
      <right/>
      <top style="thin">
        <color indexed="64"/>
      </top>
      <bottom/>
      <diagonal/>
    </border>
    <border>
      <left style="dotted">
        <color indexed="64"/>
      </left>
      <right/>
      <top/>
      <bottom style="thick">
        <color indexed="64"/>
      </bottom>
      <diagonal/>
    </border>
    <border>
      <left/>
      <right style="thin">
        <color indexed="64"/>
      </right>
      <top/>
      <bottom style="thick">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bottom style="thick">
        <color indexed="64"/>
      </bottom>
      <diagonal/>
    </border>
    <border>
      <left/>
      <right style="dotted">
        <color indexed="64"/>
      </right>
      <top/>
      <bottom style="thick">
        <color indexed="64"/>
      </bottom>
      <diagonal/>
    </border>
    <border>
      <left/>
      <right style="thick">
        <color indexed="64"/>
      </right>
      <top style="thin">
        <color indexed="64"/>
      </top>
      <bottom/>
      <diagonal/>
    </border>
    <border>
      <left/>
      <right style="thick">
        <color indexed="64"/>
      </right>
      <top style="dotted">
        <color indexed="64"/>
      </top>
      <bottom/>
      <diagonal/>
    </border>
    <border>
      <left/>
      <right style="dotted">
        <color indexed="64"/>
      </right>
      <top style="thick">
        <color indexed="64"/>
      </top>
      <bottom/>
      <diagonal/>
    </border>
    <border>
      <left style="dotted">
        <color indexed="64"/>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dotted">
        <color indexed="64"/>
      </top>
      <bottom style="dotted">
        <color indexed="64"/>
      </bottom>
      <diagonal/>
    </border>
    <border>
      <left style="thick">
        <color indexed="64"/>
      </left>
      <right/>
      <top style="thin">
        <color indexed="64"/>
      </top>
      <bottom/>
      <diagonal/>
    </border>
    <border>
      <left/>
      <right style="thin">
        <color indexed="64"/>
      </right>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diagonal/>
    </border>
    <border>
      <left style="thin">
        <color indexed="64"/>
      </left>
      <right style="thin">
        <color indexed="64"/>
      </right>
      <top/>
      <bottom style="thick">
        <color indexed="64"/>
      </bottom>
      <diagonal/>
    </border>
    <border>
      <left/>
      <right style="thick">
        <color indexed="64"/>
      </right>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ck">
        <color indexed="64"/>
      </bottom>
      <diagonal/>
    </border>
    <border>
      <left/>
      <right style="hair">
        <color indexed="64"/>
      </right>
      <top style="thick">
        <color indexed="64"/>
      </top>
      <bottom/>
      <diagonal/>
    </border>
    <border>
      <left/>
      <right style="hair">
        <color indexed="64"/>
      </right>
      <top/>
      <bottom/>
      <diagonal/>
    </border>
    <border>
      <left/>
      <right style="hair">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top style="thick">
        <color indexed="64"/>
      </top>
      <bottom/>
      <diagonal/>
    </border>
    <border>
      <left style="hair">
        <color indexed="64"/>
      </left>
      <right/>
      <top/>
      <bottom/>
      <diagonal/>
    </border>
    <border>
      <left style="hair">
        <color indexed="64"/>
      </left>
      <right/>
      <top/>
      <bottom style="thin">
        <color indexed="64"/>
      </bottom>
      <diagonal/>
    </border>
    <border>
      <left/>
      <right style="thick">
        <color indexed="64"/>
      </right>
      <top style="medium">
        <color indexed="64"/>
      </top>
      <bottom/>
      <diagonal/>
    </border>
    <border>
      <left/>
      <right style="thin">
        <color theme="0" tint="-0.14996795556505021"/>
      </right>
      <top/>
      <bottom/>
      <diagonal/>
    </border>
    <border>
      <left/>
      <right style="thin">
        <color theme="0" tint="-0.14996795556505021"/>
      </right>
      <top/>
      <bottom style="thick">
        <color indexed="64"/>
      </bottom>
      <diagonal/>
    </border>
    <border>
      <left style="medium">
        <color indexed="64"/>
      </left>
      <right/>
      <top/>
      <bottom/>
      <diagonal/>
    </border>
    <border>
      <left style="thin">
        <color theme="0" tint="-0.14996795556505021"/>
      </left>
      <right/>
      <top/>
      <bottom/>
      <diagonal/>
    </border>
    <border>
      <left style="thin">
        <color theme="0" tint="-0.14996795556505021"/>
      </left>
      <right/>
      <top/>
      <bottom style="thin">
        <color indexed="64"/>
      </bottom>
      <diagonal/>
    </border>
    <border>
      <left/>
      <right style="thin">
        <color theme="0" tint="-0.14996795556505021"/>
      </right>
      <top/>
      <bottom style="thin">
        <color indexed="64"/>
      </bottom>
      <diagonal/>
    </border>
    <border>
      <left/>
      <right style="thin">
        <color theme="0" tint="-0.14996795556505021"/>
      </right>
      <top style="thin">
        <color indexed="64"/>
      </top>
      <bottom/>
      <diagonal/>
    </border>
    <border>
      <left/>
      <right style="thick">
        <color indexed="64"/>
      </right>
      <top style="dotted">
        <color indexed="64"/>
      </top>
      <bottom style="thin">
        <color indexed="64"/>
      </bottom>
      <diagonal/>
    </border>
    <border>
      <left/>
      <right style="hair">
        <color indexed="64"/>
      </right>
      <top/>
      <bottom style="thin">
        <color indexed="64"/>
      </bottom>
      <diagonal/>
    </border>
    <border>
      <left style="thin">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right style="thick">
        <color indexed="64"/>
      </right>
      <top style="dotted">
        <color indexed="64"/>
      </top>
      <bottom style="medium">
        <color indexed="64"/>
      </bottom>
      <diagonal/>
    </border>
    <border>
      <left style="thin">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dotted">
        <color indexed="64"/>
      </left>
      <right style="dotted">
        <color indexed="64"/>
      </right>
      <top/>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thick">
        <color indexed="64"/>
      </right>
      <top style="thin">
        <color indexed="64"/>
      </top>
      <bottom style="medium">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top style="thick">
        <color indexed="64"/>
      </top>
      <bottom style="dotted">
        <color indexed="64"/>
      </bottom>
      <diagonal/>
    </border>
    <border>
      <left/>
      <right/>
      <top style="thick">
        <color indexed="64"/>
      </top>
      <bottom style="dotted">
        <color indexed="64"/>
      </bottom>
      <diagonal/>
    </border>
    <border>
      <left/>
      <right style="thin">
        <color indexed="64"/>
      </right>
      <top style="thick">
        <color indexed="64"/>
      </top>
      <bottom style="dotted">
        <color indexed="64"/>
      </bottom>
      <diagonal/>
    </border>
    <border>
      <left style="thin">
        <color indexed="64"/>
      </left>
      <right/>
      <top style="dotted">
        <color indexed="64"/>
      </top>
      <bottom style="thick">
        <color indexed="64"/>
      </bottom>
      <diagonal/>
    </border>
    <border>
      <left/>
      <right/>
      <top style="dotted">
        <color indexed="64"/>
      </top>
      <bottom style="thick">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medium">
        <color indexed="64"/>
      </top>
      <bottom style="thick">
        <color indexed="64"/>
      </bottom>
      <diagonal/>
    </border>
    <border>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ck">
        <color indexed="64"/>
      </right>
      <top style="thick">
        <color indexed="64"/>
      </top>
      <bottom style="thick">
        <color indexed="64"/>
      </bottom>
      <diagonal/>
    </border>
    <border>
      <left style="thin">
        <color indexed="64"/>
      </left>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ck">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38" fontId="1" fillId="0" borderId="0" applyFont="0" applyFill="0" applyBorder="0" applyAlignment="0" applyProtection="0"/>
  </cellStyleXfs>
  <cellXfs count="1524">
    <xf numFmtId="0" fontId="0" fillId="0" borderId="0" xfId="0"/>
    <xf numFmtId="0" fontId="0" fillId="0" borderId="0" xfId="0" applyAlignment="1" applyProtection="1">
      <alignment vertical="center"/>
    </xf>
    <xf numFmtId="0" fontId="0" fillId="0" borderId="0" xfId="0" applyAlignment="1" applyProtection="1">
      <alignment horizontal="center" vertical="center"/>
    </xf>
    <xf numFmtId="0" fontId="3" fillId="0" borderId="0" xfId="0" applyFont="1" applyAlignment="1" applyProtection="1">
      <alignment horizontal="right" vertical="center"/>
    </xf>
    <xf numFmtId="0" fontId="2" fillId="0" borderId="0" xfId="0" applyFont="1" applyAlignment="1" applyProtection="1">
      <alignment vertical="center"/>
    </xf>
    <xf numFmtId="0" fontId="0" fillId="0" borderId="0" xfId="0" applyFill="1" applyAlignment="1" applyProtection="1">
      <alignment vertical="center"/>
    </xf>
    <xf numFmtId="0" fontId="0" fillId="0" borderId="0" xfId="0" applyFill="1" applyBorder="1" applyAlignment="1" applyProtection="1">
      <alignment vertical="center"/>
    </xf>
    <xf numFmtId="0" fontId="0" fillId="0" borderId="0" xfId="0" applyFill="1" applyProtection="1"/>
    <xf numFmtId="0" fontId="0" fillId="0" borderId="0" xfId="0" applyProtection="1"/>
    <xf numFmtId="0" fontId="9" fillId="0" borderId="0" xfId="0" applyFont="1" applyAlignment="1" applyProtection="1">
      <alignment vertical="center"/>
    </xf>
    <xf numFmtId="0" fontId="0" fillId="0" borderId="0" xfId="0" applyFill="1" applyAlignment="1" applyProtection="1"/>
    <xf numFmtId="0" fontId="0" fillId="0" borderId="26" xfId="0" applyBorder="1" applyAlignment="1" applyProtection="1">
      <alignment vertical="center"/>
    </xf>
    <xf numFmtId="0" fontId="0" fillId="0" borderId="0" xfId="0" applyFill="1" applyBorder="1" applyProtection="1"/>
    <xf numFmtId="0" fontId="0" fillId="0" borderId="0" xfId="0" applyFill="1" applyAlignment="1" applyProtection="1">
      <alignment vertical="top"/>
    </xf>
    <xf numFmtId="0" fontId="4" fillId="0" borderId="0" xfId="0" applyFont="1" applyFill="1" applyProtection="1"/>
    <xf numFmtId="0" fontId="13" fillId="0" borderId="0" xfId="0" applyFont="1" applyFill="1" applyAlignment="1" applyProtection="1">
      <alignment vertical="center"/>
    </xf>
    <xf numFmtId="0" fontId="0" fillId="0" borderId="0" xfId="0" applyBorder="1" applyProtection="1"/>
    <xf numFmtId="0" fontId="0" fillId="0" borderId="28" xfId="0" applyBorder="1" applyProtection="1"/>
    <xf numFmtId="0" fontId="16" fillId="0" borderId="0" xfId="0" applyFont="1" applyFill="1" applyAlignment="1" applyProtection="1">
      <alignment vertical="center"/>
    </xf>
    <xf numFmtId="179" fontId="4" fillId="0" borderId="0" xfId="1" applyNumberFormat="1" applyFont="1" applyBorder="1" applyAlignment="1" applyProtection="1">
      <alignment horizontal="right" vertical="center"/>
    </xf>
    <xf numFmtId="179" fontId="4" fillId="0" borderId="27" xfId="1" applyNumberFormat="1" applyFont="1" applyBorder="1" applyAlignment="1" applyProtection="1">
      <alignment horizontal="right" vertical="center"/>
    </xf>
    <xf numFmtId="0" fontId="0" fillId="0" borderId="0" xfId="0" applyFill="1" applyBorder="1" applyAlignment="1" applyProtection="1">
      <alignment vertical="center" textRotation="255"/>
    </xf>
    <xf numFmtId="0" fontId="2" fillId="0" borderId="0" xfId="0" applyFont="1" applyFill="1" applyBorder="1" applyAlignment="1" applyProtection="1">
      <alignment horizontal="center" vertical="center"/>
    </xf>
    <xf numFmtId="0" fontId="0" fillId="0" borderId="0" xfId="0" applyAlignment="1" applyProtection="1">
      <alignment horizontal="left" vertical="center"/>
    </xf>
    <xf numFmtId="0" fontId="2" fillId="0" borderId="0" xfId="0" applyFont="1" applyBorder="1" applyAlignment="1" applyProtection="1">
      <alignment vertical="center"/>
    </xf>
    <xf numFmtId="0" fontId="5" fillId="0" borderId="0" xfId="0" applyFont="1" applyFill="1" applyBorder="1" applyAlignment="1" applyProtection="1">
      <alignment horizontal="center"/>
    </xf>
    <xf numFmtId="0" fontId="5" fillId="0" borderId="0" xfId="0" applyFont="1" applyFill="1" applyBorder="1" applyAlignment="1" applyProtection="1">
      <alignment horizontal="left"/>
    </xf>
    <xf numFmtId="0" fontId="11" fillId="0" borderId="67" xfId="0" applyFont="1" applyBorder="1" applyAlignment="1">
      <alignment horizontal="center" vertical="center" wrapText="1"/>
    </xf>
    <xf numFmtId="0" fontId="11" fillId="0" borderId="16" xfId="0" applyFont="1" applyBorder="1" applyAlignment="1">
      <alignment horizontal="center" vertical="center" wrapText="1"/>
    </xf>
    <xf numFmtId="0" fontId="5" fillId="0" borderId="0" xfId="0" applyFont="1" applyAlignment="1" applyProtection="1">
      <alignment horizontal="right" vertical="center"/>
    </xf>
    <xf numFmtId="0" fontId="0" fillId="0" borderId="0" xfId="0" applyFill="1" applyAlignment="1" applyProtection="1">
      <alignment horizontal="center"/>
    </xf>
    <xf numFmtId="0" fontId="3" fillId="0" borderId="141" xfId="0" applyFont="1" applyBorder="1" applyAlignment="1">
      <alignment horizontal="center" vertical="center" wrapText="1"/>
    </xf>
    <xf numFmtId="0" fontId="0" fillId="0" borderId="0" xfId="0" applyAlignment="1" applyProtection="1">
      <alignment vertical="center"/>
    </xf>
    <xf numFmtId="0" fontId="0" fillId="0" borderId="0" xfId="0" applyFill="1" applyBorder="1" applyAlignment="1" applyProtection="1"/>
    <xf numFmtId="49" fontId="11" fillId="0" borderId="146" xfId="0" applyNumberFormat="1" applyFont="1" applyFill="1" applyBorder="1" applyAlignment="1" applyProtection="1">
      <alignment horizontal="right" vertical="center" wrapText="1"/>
    </xf>
    <xf numFmtId="0" fontId="7" fillId="0" borderId="0" xfId="0"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0" fillId="0" borderId="0" xfId="0" applyBorder="1" applyAlignment="1">
      <alignment horizontal="right"/>
    </xf>
    <xf numFmtId="0" fontId="9" fillId="0" borderId="0" xfId="0" applyFont="1" applyFill="1" applyBorder="1" applyAlignment="1" applyProtection="1">
      <alignment horizontal="center" vertical="center" shrinkToFit="1"/>
    </xf>
    <xf numFmtId="0" fontId="0" fillId="0" borderId="0" xfId="0" applyAlignment="1">
      <alignment vertical="center"/>
    </xf>
    <xf numFmtId="0" fontId="11" fillId="0" borderId="0" xfId="0" applyFont="1" applyAlignment="1">
      <alignment vertical="center"/>
    </xf>
    <xf numFmtId="0" fontId="11" fillId="0" borderId="0" xfId="0" applyFont="1"/>
    <xf numFmtId="0" fontId="0" fillId="0" borderId="35" xfId="0" applyBorder="1"/>
    <xf numFmtId="0" fontId="0" fillId="0" borderId="0" xfId="0" applyFill="1" applyAlignment="1">
      <alignment vertical="center"/>
    </xf>
    <xf numFmtId="0" fontId="0" fillId="0" borderId="35" xfId="0" applyFill="1" applyBorder="1" applyAlignment="1">
      <alignment vertical="center"/>
    </xf>
    <xf numFmtId="180" fontId="44" fillId="0" borderId="0" xfId="0" applyNumberFormat="1" applyFont="1" applyFill="1" applyAlignment="1">
      <alignment vertical="center"/>
    </xf>
    <xf numFmtId="0" fontId="41" fillId="0" borderId="0" xfId="0" applyFont="1" applyAlignment="1">
      <alignment vertical="center"/>
    </xf>
    <xf numFmtId="0" fontId="7" fillId="0" borderId="67" xfId="0" applyFont="1" applyFill="1" applyBorder="1"/>
    <xf numFmtId="0" fontId="7" fillId="0" borderId="28" xfId="0" applyFont="1" applyFill="1" applyBorder="1"/>
    <xf numFmtId="0" fontId="7" fillId="0" borderId="68" xfId="0" applyFont="1" applyFill="1" applyBorder="1"/>
    <xf numFmtId="0" fontId="7" fillId="0" borderId="16" xfId="0" applyFont="1" applyFill="1" applyBorder="1"/>
    <xf numFmtId="0" fontId="0" fillId="0" borderId="0" xfId="0" applyBorder="1" applyAlignment="1" applyProtection="1">
      <alignment vertical="center"/>
    </xf>
    <xf numFmtId="0" fontId="4" fillId="0" borderId="0" xfId="0" applyFont="1" applyFill="1" applyBorder="1" applyAlignment="1" applyProtection="1">
      <alignment vertical="center" textRotation="255"/>
    </xf>
    <xf numFmtId="0" fontId="4"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xf>
    <xf numFmtId="181" fontId="8" fillId="0" borderId="0" xfId="1" applyNumberFormat="1" applyFont="1" applyFill="1" applyBorder="1" applyAlignment="1" applyProtection="1">
      <alignment horizontal="right" vertical="center"/>
    </xf>
    <xf numFmtId="181" fontId="53" fillId="0" borderId="0" xfId="1" applyNumberFormat="1" applyFont="1" applyFill="1" applyBorder="1" applyAlignment="1" applyProtection="1">
      <alignment horizontal="right" vertical="center"/>
    </xf>
    <xf numFmtId="0" fontId="8" fillId="0" borderId="0" xfId="0" applyFont="1"/>
    <xf numFmtId="0" fontId="4" fillId="0" borderId="0" xfId="0" applyFont="1" applyFill="1" applyBorder="1" applyAlignment="1" applyProtection="1">
      <alignment horizontal="right"/>
    </xf>
    <xf numFmtId="0" fontId="4" fillId="0" borderId="0" xfId="0" applyFont="1" applyBorder="1" applyAlignment="1" applyProtection="1">
      <alignment vertical="center"/>
    </xf>
    <xf numFmtId="0" fontId="0" fillId="8" borderId="0" xfId="0" applyFill="1" applyProtection="1"/>
    <xf numFmtId="0" fontId="0" fillId="8" borderId="0" xfId="0" applyFill="1"/>
    <xf numFmtId="0" fontId="9" fillId="8" borderId="0" xfId="0" applyFont="1" applyFill="1" applyAlignment="1" applyProtection="1">
      <alignment vertical="center"/>
    </xf>
    <xf numFmtId="0" fontId="0" fillId="8" borderId="0" xfId="0" applyFill="1" applyBorder="1" applyProtection="1"/>
    <xf numFmtId="0" fontId="0" fillId="8" borderId="0" xfId="0" applyFont="1" applyFill="1" applyAlignment="1">
      <alignment vertical="center"/>
    </xf>
    <xf numFmtId="0" fontId="0" fillId="8" borderId="0" xfId="0" applyFill="1" applyAlignment="1"/>
    <xf numFmtId="0" fontId="0" fillId="8" borderId="0" xfId="0" applyFill="1" applyAlignment="1" applyProtection="1">
      <alignment vertical="center"/>
    </xf>
    <xf numFmtId="0" fontId="2" fillId="8" borderId="0" xfId="0" applyFont="1" applyFill="1" applyAlignment="1" applyProtection="1">
      <alignment vertical="center"/>
    </xf>
    <xf numFmtId="0" fontId="0" fillId="8" borderId="0" xfId="0" applyFont="1" applyFill="1" applyAlignment="1" applyProtection="1">
      <alignment vertical="center"/>
    </xf>
    <xf numFmtId="0" fontId="2" fillId="8" borderId="0" xfId="0" applyFont="1" applyFill="1" applyBorder="1" applyAlignment="1" applyProtection="1">
      <alignment vertical="center"/>
    </xf>
    <xf numFmtId="0" fontId="0" fillId="8" borderId="0" xfId="0" applyFont="1" applyFill="1" applyBorder="1" applyAlignment="1" applyProtection="1">
      <alignment vertical="center"/>
    </xf>
    <xf numFmtId="0" fontId="29" fillId="8" borderId="0" xfId="0" applyFont="1" applyFill="1" applyBorder="1" applyAlignment="1" applyProtection="1">
      <alignment vertical="center" shrinkToFit="1"/>
    </xf>
    <xf numFmtId="0" fontId="2" fillId="8" borderId="0" xfId="0" applyFont="1" applyFill="1" applyBorder="1" applyAlignment="1" applyProtection="1">
      <alignment horizontal="center" vertical="center"/>
    </xf>
    <xf numFmtId="178" fontId="6" fillId="0" borderId="147" xfId="0" applyNumberFormat="1" applyFont="1" applyBorder="1" applyAlignment="1" applyProtection="1">
      <alignment horizontal="center" vertical="center"/>
    </xf>
    <xf numFmtId="0" fontId="0" fillId="3" borderId="0" xfId="0" applyFill="1" applyProtection="1"/>
    <xf numFmtId="0" fontId="7" fillId="3" borderId="0" xfId="0" applyFont="1" applyFill="1" applyBorder="1" applyAlignment="1" applyProtection="1">
      <alignment horizontal="center" vertical="center"/>
    </xf>
    <xf numFmtId="0" fontId="11" fillId="3" borderId="0" xfId="0" applyFont="1" applyFill="1" applyBorder="1" applyAlignment="1" applyProtection="1">
      <alignment horizontal="left" vertical="center" shrinkToFit="1"/>
      <protection locked="0"/>
    </xf>
    <xf numFmtId="49" fontId="20" fillId="3" borderId="0" xfId="0" applyNumberFormat="1" applyFont="1" applyFill="1" applyBorder="1" applyAlignment="1" applyProtection="1">
      <alignment horizontal="center" vertical="center" shrinkToFit="1"/>
      <protection locked="0"/>
    </xf>
    <xf numFmtId="0" fontId="9" fillId="3" borderId="0" xfId="0" applyFont="1" applyFill="1" applyBorder="1" applyAlignment="1" applyProtection="1">
      <alignment horizontal="center" vertical="center" shrinkToFit="1"/>
    </xf>
    <xf numFmtId="0" fontId="0" fillId="3" borderId="0" xfId="0" applyFill="1"/>
    <xf numFmtId="0" fontId="0" fillId="3" borderId="0" xfId="0" applyFill="1" applyBorder="1" applyAlignment="1">
      <alignment horizontal="right"/>
    </xf>
    <xf numFmtId="0" fontId="2" fillId="3" borderId="0" xfId="0" applyFont="1" applyFill="1" applyProtection="1"/>
    <xf numFmtId="0" fontId="0" fillId="3" borderId="0" xfId="0" applyFill="1" applyAlignment="1" applyProtection="1"/>
    <xf numFmtId="0" fontId="0" fillId="3" borderId="0" xfId="0" applyFill="1" applyAlignment="1" applyProtection="1">
      <alignment vertical="center"/>
    </xf>
    <xf numFmtId="0" fontId="0" fillId="3" borderId="147" xfId="0" applyFill="1" applyBorder="1" applyProtection="1"/>
    <xf numFmtId="0" fontId="0" fillId="3" borderId="0" xfId="0" applyFill="1" applyBorder="1" applyProtection="1"/>
    <xf numFmtId="0" fontId="14" fillId="3" borderId="0" xfId="0" applyFont="1" applyFill="1" applyProtection="1"/>
    <xf numFmtId="0" fontId="0" fillId="3" borderId="0" xfId="0" quotePrefix="1" applyFill="1" applyProtection="1"/>
    <xf numFmtId="0" fontId="0" fillId="3" borderId="147" xfId="0" applyFill="1" applyBorder="1" applyAlignment="1" applyProtection="1">
      <alignment vertical="top"/>
    </xf>
    <xf numFmtId="0" fontId="0" fillId="3" borderId="0" xfId="0" applyFill="1" applyBorder="1" applyAlignment="1" applyProtection="1">
      <alignment vertical="top"/>
    </xf>
    <xf numFmtId="0" fontId="9" fillId="3" borderId="0" xfId="0" applyFont="1" applyFill="1" applyAlignment="1" applyProtection="1">
      <alignment vertical="center"/>
    </xf>
    <xf numFmtId="0" fontId="0" fillId="3" borderId="0" xfId="0" applyFill="1" applyBorder="1" applyAlignment="1" applyProtection="1">
      <alignment vertical="center"/>
    </xf>
    <xf numFmtId="0" fontId="0" fillId="3" borderId="0" xfId="0" applyFill="1" applyAlignment="1" applyProtection="1">
      <alignment horizontal="left" vertical="center"/>
    </xf>
    <xf numFmtId="0" fontId="0" fillId="3" borderId="0" xfId="0" applyFill="1" applyAlignment="1" applyProtection="1">
      <alignment horizontal="center" vertical="center"/>
    </xf>
    <xf numFmtId="49" fontId="9" fillId="3" borderId="0" xfId="0" applyNumberFormat="1" applyFont="1" applyFill="1" applyAlignment="1" applyProtection="1">
      <alignment vertical="center"/>
    </xf>
    <xf numFmtId="0" fontId="3" fillId="0" borderId="141" xfId="0" applyFont="1" applyBorder="1" applyAlignment="1">
      <alignment horizontal="center" vertical="center" wrapText="1"/>
    </xf>
    <xf numFmtId="0" fontId="0" fillId="0" borderId="26" xfId="0" applyBorder="1" applyAlignment="1" applyProtection="1">
      <alignment vertical="center"/>
    </xf>
    <xf numFmtId="0" fontId="0" fillId="0" borderId="162" xfId="0" applyFont="1" applyFill="1" applyBorder="1" applyAlignment="1">
      <alignment vertical="center" wrapText="1"/>
    </xf>
    <xf numFmtId="0" fontId="0" fillId="3" borderId="115" xfId="0" applyFill="1" applyBorder="1" applyAlignment="1" applyProtection="1">
      <alignment vertical="center"/>
    </xf>
    <xf numFmtId="0" fontId="0" fillId="3" borderId="118" xfId="0" applyFill="1" applyBorder="1" applyAlignment="1" applyProtection="1">
      <alignment vertical="center"/>
    </xf>
    <xf numFmtId="0" fontId="0" fillId="0" borderId="0" xfId="0" applyAlignment="1" applyProtection="1">
      <alignment vertical="center"/>
    </xf>
    <xf numFmtId="0" fontId="0" fillId="8" borderId="0" xfId="0" applyFill="1"/>
    <xf numFmtId="0" fontId="0" fillId="0" borderId="26" xfId="0" applyBorder="1" applyAlignment="1" applyProtection="1">
      <alignment vertical="center"/>
    </xf>
    <xf numFmtId="0" fontId="0" fillId="8" borderId="0" xfId="0" applyFont="1" applyFill="1" applyProtection="1"/>
    <xf numFmtId="49" fontId="11" fillId="3" borderId="146" xfId="0" applyNumberFormat="1" applyFont="1" applyFill="1" applyBorder="1" applyAlignment="1" applyProtection="1">
      <alignment horizontal="right" vertical="center" wrapText="1"/>
    </xf>
    <xf numFmtId="0" fontId="0" fillId="8" borderId="0" xfId="0" applyFill="1" applyAlignment="1">
      <alignment vertical="center"/>
    </xf>
    <xf numFmtId="0" fontId="0" fillId="3" borderId="0" xfId="0" applyFill="1" applyAlignment="1" applyProtection="1">
      <alignment shrinkToFit="1"/>
    </xf>
    <xf numFmtId="0" fontId="9" fillId="3" borderId="1" xfId="0" applyFont="1" applyFill="1" applyBorder="1" applyAlignment="1" applyProtection="1">
      <alignment vertical="center" wrapText="1"/>
    </xf>
    <xf numFmtId="0" fontId="9" fillId="3" borderId="82" xfId="0" applyFont="1" applyFill="1" applyBorder="1" applyAlignment="1" applyProtection="1">
      <alignment vertical="center" wrapText="1"/>
    </xf>
    <xf numFmtId="0" fontId="9" fillId="3" borderId="1" xfId="0" applyFont="1" applyFill="1" applyBorder="1" applyAlignment="1" applyProtection="1">
      <alignment horizontal="right" vertical="center" shrinkToFit="1"/>
    </xf>
    <xf numFmtId="0" fontId="9" fillId="3" borderId="1" xfId="0" applyFont="1" applyFill="1" applyBorder="1" applyAlignment="1" applyProtection="1">
      <alignment horizontal="right" vertical="center" wrapText="1"/>
    </xf>
    <xf numFmtId="0" fontId="9" fillId="3" borderId="1" xfId="0" applyFont="1" applyFill="1" applyBorder="1" applyAlignment="1" applyProtection="1">
      <alignment vertical="center" shrinkToFit="1"/>
    </xf>
    <xf numFmtId="0" fontId="9" fillId="3" borderId="60" xfId="0" applyFont="1" applyFill="1" applyBorder="1" applyAlignment="1" applyProtection="1">
      <alignment vertical="center"/>
    </xf>
    <xf numFmtId="0" fontId="9" fillId="3" borderId="1" xfId="0" applyFont="1" applyFill="1" applyBorder="1" applyAlignment="1" applyProtection="1">
      <alignment horizontal="center" vertical="center" wrapText="1"/>
    </xf>
    <xf numFmtId="0" fontId="0" fillId="3" borderId="0" xfId="0" quotePrefix="1" applyFill="1"/>
    <xf numFmtId="0" fontId="2" fillId="0" borderId="0" xfId="0" applyFont="1" applyAlignment="1">
      <alignment vertical="center"/>
    </xf>
    <xf numFmtId="0" fontId="0" fillId="3" borderId="0" xfId="0" applyFill="1" applyAlignment="1">
      <alignment vertical="center"/>
    </xf>
    <xf numFmtId="0" fontId="2" fillId="8" borderId="0" xfId="0" applyFont="1" applyFill="1" applyAlignment="1">
      <alignment vertical="center"/>
    </xf>
    <xf numFmtId="0" fontId="19" fillId="0" borderId="0" xfId="0" applyFont="1" applyAlignment="1">
      <alignment horizontal="center" vertical="center"/>
    </xf>
    <xf numFmtId="0" fontId="0" fillId="3" borderId="7" xfId="0" applyFill="1" applyBorder="1" applyProtection="1"/>
    <xf numFmtId="0" fontId="0" fillId="3" borderId="66" xfId="0" applyFill="1" applyBorder="1" applyProtection="1"/>
    <xf numFmtId="0" fontId="0" fillId="3" borderId="8" xfId="0" applyFill="1" applyBorder="1" applyProtection="1"/>
    <xf numFmtId="0" fontId="0" fillId="3" borderId="65" xfId="0" applyFill="1" applyBorder="1" applyProtection="1"/>
    <xf numFmtId="0" fontId="0" fillId="3" borderId="26" xfId="0" applyFill="1" applyBorder="1" applyProtection="1"/>
    <xf numFmtId="0" fontId="0" fillId="3" borderId="10" xfId="0" applyFill="1" applyBorder="1" applyProtection="1"/>
    <xf numFmtId="0" fontId="0" fillId="3" borderId="35" xfId="0" applyFill="1" applyBorder="1" applyProtection="1"/>
    <xf numFmtId="0" fontId="0" fillId="3" borderId="11" xfId="0" applyFill="1" applyBorder="1" applyProtection="1"/>
    <xf numFmtId="0" fontId="0" fillId="3" borderId="11" xfId="0" applyFill="1" applyBorder="1" applyAlignment="1" applyProtection="1">
      <alignment shrinkToFit="1"/>
    </xf>
    <xf numFmtId="0" fontId="0" fillId="3" borderId="13" xfId="0" applyFill="1" applyBorder="1" applyProtection="1"/>
    <xf numFmtId="0" fontId="0" fillId="3" borderId="13" xfId="0" applyFill="1" applyBorder="1" applyAlignment="1" applyProtection="1">
      <alignment shrinkToFit="1"/>
    </xf>
    <xf numFmtId="0" fontId="14" fillId="3" borderId="35" xfId="0" applyFont="1" applyFill="1" applyBorder="1" applyAlignment="1" applyProtection="1"/>
    <xf numFmtId="0" fontId="7" fillId="0" borderId="67" xfId="0" applyFont="1" applyFill="1" applyBorder="1"/>
    <xf numFmtId="0" fontId="7" fillId="0" borderId="28" xfId="0" applyFont="1" applyFill="1" applyBorder="1"/>
    <xf numFmtId="0" fontId="7" fillId="0" borderId="68" xfId="0" applyFont="1" applyFill="1" applyBorder="1"/>
    <xf numFmtId="0" fontId="7" fillId="0" borderId="16" xfId="0" applyFont="1" applyFill="1" applyBorder="1"/>
    <xf numFmtId="0" fontId="0" fillId="0" borderId="0" xfId="0" applyProtection="1"/>
    <xf numFmtId="0" fontId="3" fillId="0" borderId="141" xfId="0" applyFont="1" applyBorder="1" applyAlignment="1">
      <alignment horizontal="center" vertical="center" wrapText="1"/>
    </xf>
    <xf numFmtId="0" fontId="7" fillId="0" borderId="67" xfId="0" applyFont="1" applyFill="1" applyBorder="1"/>
    <xf numFmtId="0" fontId="7" fillId="0" borderId="28" xfId="0" applyFont="1" applyFill="1" applyBorder="1"/>
    <xf numFmtId="0" fontId="7" fillId="0" borderId="68" xfId="0" applyFont="1" applyFill="1" applyBorder="1"/>
    <xf numFmtId="0" fontId="7" fillId="0" borderId="16" xfId="0" applyFont="1" applyFill="1" applyBorder="1"/>
    <xf numFmtId="0" fontId="0" fillId="0" borderId="0" xfId="0" applyFill="1" applyAlignment="1">
      <alignment vertical="center" shrinkToFit="1"/>
    </xf>
    <xf numFmtId="0" fontId="0" fillId="0" borderId="35" xfId="0" applyFill="1" applyBorder="1" applyAlignment="1">
      <alignment vertical="center" shrinkToFit="1"/>
    </xf>
    <xf numFmtId="180" fontId="44" fillId="0" borderId="0" xfId="0" applyNumberFormat="1" applyFont="1" applyFill="1" applyAlignment="1">
      <alignment vertical="center" shrinkToFit="1"/>
    </xf>
    <xf numFmtId="0" fontId="8" fillId="0" borderId="0" xfId="0" applyFont="1" applyFill="1" applyBorder="1" applyAlignment="1" applyProtection="1">
      <alignment vertical="center" shrinkToFit="1"/>
    </xf>
    <xf numFmtId="181" fontId="8" fillId="0" borderId="0" xfId="1" applyNumberFormat="1" applyFont="1" applyFill="1" applyBorder="1" applyAlignment="1" applyProtection="1">
      <alignment horizontal="right" vertical="center" shrinkToFit="1"/>
    </xf>
    <xf numFmtId="181" fontId="53" fillId="0" borderId="0" xfId="1" applyNumberFormat="1" applyFont="1" applyFill="1" applyBorder="1" applyAlignment="1" applyProtection="1">
      <alignment horizontal="right" vertical="center" shrinkToFit="1"/>
    </xf>
    <xf numFmtId="0" fontId="14" fillId="3" borderId="7" xfId="0" applyFont="1" applyFill="1" applyBorder="1" applyProtection="1"/>
    <xf numFmtId="0" fontId="14" fillId="3" borderId="66" xfId="0" applyFont="1" applyFill="1" applyBorder="1" applyProtection="1"/>
    <xf numFmtId="0" fontId="14" fillId="3" borderId="8" xfId="0" applyFont="1" applyFill="1" applyBorder="1" applyProtection="1"/>
    <xf numFmtId="0" fontId="0" fillId="3" borderId="65" xfId="0" quotePrefix="1" applyFill="1" applyBorder="1" applyProtection="1"/>
    <xf numFmtId="0" fontId="0" fillId="3" borderId="0" xfId="0" quotePrefix="1" applyFill="1" applyBorder="1" applyProtection="1"/>
    <xf numFmtId="0" fontId="0" fillId="3" borderId="26" xfId="0" quotePrefix="1" applyFill="1" applyBorder="1" applyProtection="1"/>
    <xf numFmtId="0" fontId="0" fillId="3" borderId="10" xfId="0" quotePrefix="1" applyFill="1" applyBorder="1" applyProtection="1"/>
    <xf numFmtId="0" fontId="0" fillId="3" borderId="215" xfId="0" applyFill="1" applyBorder="1" applyProtection="1"/>
    <xf numFmtId="0" fontId="0" fillId="3" borderId="99" xfId="0" applyFill="1" applyBorder="1" applyProtection="1"/>
    <xf numFmtId="0" fontId="0" fillId="3" borderId="216" xfId="0" applyFill="1" applyBorder="1" applyProtection="1"/>
    <xf numFmtId="0" fontId="14" fillId="3" borderId="0" xfId="0" applyFont="1" applyFill="1" applyBorder="1" applyProtection="1"/>
    <xf numFmtId="0" fontId="0" fillId="3" borderId="217" xfId="0" applyFill="1" applyBorder="1" applyProtection="1"/>
    <xf numFmtId="0" fontId="0" fillId="3" borderId="0" xfId="0" applyFill="1" applyBorder="1" applyAlignment="1" applyProtection="1">
      <alignment shrinkToFit="1"/>
    </xf>
    <xf numFmtId="0" fontId="0" fillId="3" borderId="218" xfId="0" applyFill="1" applyBorder="1" applyProtection="1"/>
    <xf numFmtId="0" fontId="0" fillId="3" borderId="20" xfId="0" applyFill="1" applyBorder="1" applyProtection="1"/>
    <xf numFmtId="0" fontId="0" fillId="3" borderId="219" xfId="0" applyFill="1" applyBorder="1" applyProtection="1"/>
    <xf numFmtId="0" fontId="0" fillId="3" borderId="7" xfId="0" applyFill="1" applyBorder="1" applyAlignment="1" applyProtection="1">
      <alignment shrinkToFit="1"/>
    </xf>
    <xf numFmtId="0" fontId="0" fillId="3" borderId="66" xfId="0" applyFill="1" applyBorder="1" applyAlignment="1" applyProtection="1">
      <alignment shrinkToFit="1"/>
    </xf>
    <xf numFmtId="0" fontId="0" fillId="3" borderId="8" xfId="0" applyFill="1" applyBorder="1" applyAlignment="1" applyProtection="1">
      <alignment shrinkToFit="1"/>
    </xf>
    <xf numFmtId="0" fontId="0" fillId="3" borderId="65" xfId="0" applyFill="1" applyBorder="1" applyAlignment="1" applyProtection="1">
      <alignment shrinkToFit="1"/>
    </xf>
    <xf numFmtId="0" fontId="0" fillId="3" borderId="26" xfId="0" applyFill="1" applyBorder="1" applyAlignment="1" applyProtection="1">
      <alignment shrinkToFit="1"/>
    </xf>
    <xf numFmtId="0" fontId="0" fillId="3" borderId="10" xfId="0" applyFill="1" applyBorder="1" applyAlignment="1" applyProtection="1">
      <alignment shrinkToFit="1"/>
    </xf>
    <xf numFmtId="0" fontId="0" fillId="3" borderId="35" xfId="0" applyFill="1" applyBorder="1" applyAlignment="1" applyProtection="1">
      <alignment shrinkToFit="1"/>
    </xf>
    <xf numFmtId="0" fontId="0" fillId="3" borderId="133" xfId="0" applyFill="1" applyBorder="1" applyProtection="1"/>
    <xf numFmtId="0" fontId="0" fillId="3" borderId="133" xfId="0" applyFill="1" applyBorder="1" applyAlignment="1" applyProtection="1">
      <alignment shrinkToFit="1"/>
    </xf>
    <xf numFmtId="0" fontId="3" fillId="3" borderId="35" xfId="0" applyFont="1" applyFill="1" applyBorder="1" applyAlignment="1" applyProtection="1"/>
    <xf numFmtId="0" fontId="0" fillId="3" borderId="80" xfId="0" applyFill="1" applyBorder="1" applyProtection="1"/>
    <xf numFmtId="0" fontId="0" fillId="3" borderId="81" xfId="0" applyFill="1" applyBorder="1" applyProtection="1"/>
    <xf numFmtId="0" fontId="0" fillId="3" borderId="12" xfId="0" applyFill="1" applyBorder="1" applyProtection="1"/>
    <xf numFmtId="180" fontId="44" fillId="0" borderId="53" xfId="1" applyNumberFormat="1" applyFont="1" applyFill="1" applyBorder="1" applyAlignment="1" applyProtection="1">
      <alignment horizontal="right" vertical="center" shrinkToFit="1"/>
      <protection locked="0"/>
    </xf>
    <xf numFmtId="0" fontId="0" fillId="3" borderId="0" xfId="0" applyFill="1" applyBorder="1" applyAlignment="1" applyProtection="1">
      <alignment horizontal="center" vertical="top" textRotation="255" shrinkToFit="1"/>
    </xf>
    <xf numFmtId="0" fontId="21" fillId="0" borderId="80" xfId="0" applyNumberFormat="1" applyFont="1" applyFill="1" applyBorder="1" applyAlignment="1" applyProtection="1">
      <alignment horizontal="center" vertical="center" shrinkToFit="1"/>
    </xf>
    <xf numFmtId="0" fontId="21" fillId="0" borderId="81" xfId="0" applyNumberFormat="1" applyFont="1" applyFill="1" applyBorder="1" applyAlignment="1" applyProtection="1">
      <alignment horizontal="center" vertical="center" shrinkToFit="1"/>
    </xf>
    <xf numFmtId="0" fontId="21" fillId="0" borderId="12" xfId="0" applyNumberFormat="1" applyFont="1" applyFill="1" applyBorder="1" applyAlignment="1" applyProtection="1">
      <alignment horizontal="center" vertical="center" shrinkToFit="1"/>
    </xf>
    <xf numFmtId="0" fontId="0" fillId="3" borderId="10" xfId="0" applyNumberFormat="1" applyFont="1" applyFill="1" applyBorder="1" applyAlignment="1" applyProtection="1">
      <alignment horizontal="center" vertical="center" shrinkToFit="1"/>
    </xf>
    <xf numFmtId="0" fontId="0" fillId="3" borderId="35" xfId="0" applyNumberFormat="1" applyFont="1" applyFill="1" applyBorder="1" applyAlignment="1" applyProtection="1">
      <alignment horizontal="center" vertical="center" shrinkToFit="1"/>
    </xf>
    <xf numFmtId="0" fontId="0" fillId="3" borderId="37" xfId="0" applyNumberFormat="1" applyFont="1" applyFill="1" applyBorder="1" applyAlignment="1" applyProtection="1">
      <alignment horizontal="center" vertical="center" shrinkToFit="1"/>
    </xf>
    <xf numFmtId="0" fontId="0" fillId="0" borderId="66" xfId="0" applyFill="1" applyBorder="1" applyAlignment="1" applyProtection="1">
      <alignment horizontal="center" vertical="center"/>
    </xf>
    <xf numFmtId="0" fontId="3" fillId="0" borderId="28" xfId="0" applyFont="1" applyBorder="1" applyAlignment="1">
      <alignment horizontal="center" vertical="center" wrapText="1"/>
    </xf>
    <xf numFmtId="0" fontId="5" fillId="0" borderId="66" xfId="0" applyFont="1" applyFill="1" applyBorder="1" applyAlignment="1" applyProtection="1">
      <alignment horizontal="center" vertical="center"/>
    </xf>
    <xf numFmtId="0" fontId="5" fillId="0" borderId="76" xfId="0" applyFont="1" applyFill="1" applyBorder="1" applyAlignment="1" applyProtection="1">
      <alignment horizontal="center" vertical="center"/>
    </xf>
    <xf numFmtId="49" fontId="9" fillId="0" borderId="65" xfId="0" applyNumberFormat="1" applyFont="1" applyFill="1" applyBorder="1" applyAlignment="1" applyProtection="1">
      <alignment horizontal="center" vertical="center" shrinkToFit="1"/>
      <protection locked="0"/>
    </xf>
    <xf numFmtId="49" fontId="9" fillId="0" borderId="0" xfId="0" applyNumberFormat="1" applyFont="1" applyFill="1" applyBorder="1" applyAlignment="1" applyProtection="1">
      <alignment horizontal="center" vertical="center" shrinkToFit="1"/>
      <protection locked="0"/>
    </xf>
    <xf numFmtId="182" fontId="9" fillId="0" borderId="0" xfId="0" applyNumberFormat="1" applyFont="1" applyFill="1" applyBorder="1" applyAlignment="1" applyProtection="1">
      <alignment horizontal="center" vertical="center" shrinkToFit="1"/>
      <protection locked="0"/>
    </xf>
    <xf numFmtId="0" fontId="0" fillId="0" borderId="76" xfId="0" applyFill="1" applyBorder="1" applyAlignment="1" applyProtection="1">
      <alignment horizontal="center" vertical="center"/>
    </xf>
    <xf numFmtId="0" fontId="0" fillId="3" borderId="24" xfId="0" applyFont="1" applyFill="1" applyBorder="1" applyAlignment="1" applyProtection="1">
      <alignment horizontal="right" vertical="center"/>
    </xf>
    <xf numFmtId="0" fontId="0" fillId="3" borderId="102" xfId="0" applyFont="1" applyFill="1" applyBorder="1" applyAlignment="1" applyProtection="1">
      <alignment horizontal="right"/>
    </xf>
    <xf numFmtId="0" fontId="0" fillId="3" borderId="152" xfId="0" applyFont="1" applyFill="1" applyBorder="1" applyAlignment="1" applyProtection="1">
      <alignment horizontal="right"/>
    </xf>
    <xf numFmtId="0" fontId="0" fillId="0" borderId="7" xfId="0" applyFill="1" applyBorder="1" applyAlignment="1" applyProtection="1">
      <alignment horizontal="center" vertical="center"/>
    </xf>
    <xf numFmtId="49" fontId="9" fillId="0" borderId="32" xfId="0" applyNumberFormat="1" applyFont="1" applyFill="1" applyBorder="1" applyAlignment="1" applyProtection="1">
      <alignment horizontal="center" vertical="center" shrinkToFit="1"/>
      <protection locked="0"/>
    </xf>
    <xf numFmtId="0" fontId="3" fillId="3" borderId="69"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0" fontId="3" fillId="3" borderId="8" xfId="0" applyFont="1" applyFill="1" applyBorder="1" applyAlignment="1" applyProtection="1">
      <alignment horizontal="left" vertical="center" wrapText="1"/>
    </xf>
    <xf numFmtId="0" fontId="0" fillId="3" borderId="135" xfId="0" applyFill="1" applyBorder="1" applyAlignment="1" applyProtection="1">
      <alignment vertical="center"/>
      <protection locked="0"/>
    </xf>
    <xf numFmtId="0" fontId="0" fillId="3" borderId="118" xfId="0" applyFill="1" applyBorder="1" applyAlignment="1" applyProtection="1">
      <alignment vertical="center"/>
      <protection locked="0"/>
    </xf>
    <xf numFmtId="0" fontId="0" fillId="3" borderId="119" xfId="0" applyFill="1" applyBorder="1" applyAlignment="1" applyProtection="1">
      <alignment vertical="center"/>
      <protection locked="0"/>
    </xf>
    <xf numFmtId="0" fontId="7" fillId="0" borderId="7" xfId="0" applyFont="1" applyFill="1" applyBorder="1" applyAlignment="1" applyProtection="1">
      <alignment horizontal="center" vertical="center"/>
    </xf>
    <xf numFmtId="0" fontId="7" fillId="0" borderId="66"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71"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0" fontId="7" fillId="0" borderId="66"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177" fontId="3" fillId="3" borderId="61" xfId="0" applyNumberFormat="1" applyFont="1" applyFill="1" applyBorder="1" applyAlignment="1" applyProtection="1">
      <alignment horizontal="left" vertical="center" wrapText="1" shrinkToFit="1"/>
    </xf>
    <xf numFmtId="177" fontId="3" fillId="3" borderId="0" xfId="0" applyNumberFormat="1" applyFont="1" applyFill="1" applyBorder="1" applyAlignment="1" applyProtection="1">
      <alignment horizontal="left" vertical="center" wrapText="1" shrinkToFit="1"/>
    </xf>
    <xf numFmtId="177" fontId="3" fillId="3" borderId="26" xfId="0" applyNumberFormat="1" applyFont="1" applyFill="1" applyBorder="1" applyAlignment="1" applyProtection="1">
      <alignment horizontal="left" vertical="center" wrapText="1" shrinkToFit="1"/>
    </xf>
    <xf numFmtId="20" fontId="3" fillId="3" borderId="44" xfId="0" applyNumberFormat="1" applyFont="1" applyFill="1" applyBorder="1" applyAlignment="1" applyProtection="1">
      <alignment horizontal="center" vertical="center" wrapText="1" shrinkToFit="1"/>
    </xf>
    <xf numFmtId="0" fontId="3" fillId="3" borderId="58" xfId="0" applyFont="1" applyFill="1" applyBorder="1" applyAlignment="1" applyProtection="1">
      <alignment horizontal="center" vertical="center" shrinkToFit="1"/>
    </xf>
    <xf numFmtId="0" fontId="3" fillId="3" borderId="14" xfId="0" applyFont="1" applyFill="1" applyBorder="1" applyAlignment="1" applyProtection="1">
      <alignment horizontal="center" vertical="center" shrinkToFit="1"/>
    </xf>
    <xf numFmtId="0" fontId="5" fillId="0" borderId="7" xfId="0" applyFont="1" applyFill="1" applyBorder="1" applyAlignment="1" applyProtection="1">
      <alignment horizontal="right" vertical="top" shrinkToFit="1"/>
    </xf>
    <xf numFmtId="0" fontId="5" fillId="0" borderId="66" xfId="0" applyFont="1" applyFill="1" applyBorder="1" applyAlignment="1" applyProtection="1">
      <alignment horizontal="right" vertical="top" shrinkToFit="1"/>
    </xf>
    <xf numFmtId="0" fontId="5" fillId="0" borderId="8" xfId="0" applyFont="1" applyFill="1" applyBorder="1" applyAlignment="1" applyProtection="1">
      <alignment horizontal="right" vertical="top" shrinkToFit="1"/>
    </xf>
    <xf numFmtId="0" fontId="18" fillId="0" borderId="65"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8" fillId="0" borderId="26" xfId="0" applyFont="1" applyFill="1" applyBorder="1" applyAlignment="1" applyProtection="1">
      <alignment horizontal="center" vertical="center"/>
      <protection locked="0"/>
    </xf>
    <xf numFmtId="0" fontId="0" fillId="3" borderId="117" xfId="0" applyFill="1" applyBorder="1" applyAlignment="1" applyProtection="1">
      <alignment horizontal="right" vertical="center"/>
      <protection locked="0"/>
    </xf>
    <xf numFmtId="0" fontId="0" fillId="3" borderId="118" xfId="0" applyFill="1" applyBorder="1" applyAlignment="1" applyProtection="1">
      <alignment horizontal="right" vertical="center"/>
      <protection locked="0"/>
    </xf>
    <xf numFmtId="0" fontId="0" fillId="3" borderId="217" xfId="0" applyFill="1" applyBorder="1" applyAlignment="1" applyProtection="1">
      <alignment horizontal="center" vertical="top" textRotation="255" shrinkToFit="1"/>
    </xf>
    <xf numFmtId="0" fontId="0" fillId="3" borderId="136" xfId="0" applyFill="1" applyBorder="1" applyAlignment="1" applyProtection="1">
      <alignment horizontal="right" vertical="center"/>
      <protection locked="0"/>
    </xf>
    <xf numFmtId="0" fontId="0" fillId="3" borderId="137" xfId="0" applyFill="1" applyBorder="1" applyAlignment="1" applyProtection="1">
      <alignment horizontal="right" vertical="center"/>
      <protection locked="0"/>
    </xf>
    <xf numFmtId="0" fontId="0" fillId="3" borderId="138" xfId="0" applyFill="1" applyBorder="1" applyAlignment="1" applyProtection="1">
      <alignment vertical="center"/>
      <protection locked="0"/>
    </xf>
    <xf numFmtId="0" fontId="0" fillId="3" borderId="137" xfId="0" applyFill="1" applyBorder="1" applyAlignment="1" applyProtection="1">
      <alignment vertical="center"/>
      <protection locked="0"/>
    </xf>
    <xf numFmtId="0" fontId="0" fillId="3" borderId="139" xfId="0" applyFill="1" applyBorder="1" applyAlignment="1" applyProtection="1">
      <alignment vertical="center"/>
      <protection locked="0"/>
    </xf>
    <xf numFmtId="0" fontId="38" fillId="3" borderId="140" xfId="0" applyFont="1" applyFill="1" applyBorder="1" applyAlignment="1" applyProtection="1">
      <alignment horizontal="right"/>
    </xf>
    <xf numFmtId="0" fontId="41" fillId="0" borderId="0" xfId="0" applyFont="1" applyAlignment="1">
      <alignment vertical="center"/>
    </xf>
    <xf numFmtId="49" fontId="20" fillId="0" borderId="28" xfId="0" applyNumberFormat="1" applyFont="1" applyFill="1" applyBorder="1" applyAlignment="1" applyProtection="1">
      <alignment horizontal="center" vertical="center" shrinkToFit="1"/>
      <protection locked="0"/>
    </xf>
    <xf numFmtId="49" fontId="20" fillId="0" borderId="0" xfId="0" applyNumberFormat="1"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0" fillId="0" borderId="0" xfId="0" applyProtection="1"/>
    <xf numFmtId="0" fontId="7" fillId="0" borderId="7" xfId="0" applyFont="1" applyFill="1" applyBorder="1" applyAlignment="1" applyProtection="1">
      <alignment horizontal="center" vertical="center" shrinkToFit="1"/>
    </xf>
    <xf numFmtId="0" fontId="7" fillId="0" borderId="66" xfId="0" applyFont="1" applyFill="1" applyBorder="1" applyAlignment="1" applyProtection="1">
      <alignment horizontal="center" vertical="center" shrinkToFit="1"/>
    </xf>
    <xf numFmtId="0" fontId="7" fillId="0" borderId="8" xfId="0" applyFont="1" applyFill="1" applyBorder="1" applyAlignment="1" applyProtection="1">
      <alignment horizontal="center" vertical="center" shrinkToFit="1"/>
    </xf>
    <xf numFmtId="0" fontId="3" fillId="3" borderId="79" xfId="0" applyFont="1" applyFill="1" applyBorder="1" applyAlignment="1" applyProtection="1">
      <alignment horizontal="left" vertical="center" wrapText="1"/>
    </xf>
    <xf numFmtId="0" fontId="3" fillId="3" borderId="28" xfId="0" applyFont="1" applyFill="1" applyBorder="1" applyAlignment="1" applyProtection="1">
      <alignment horizontal="left" vertical="center" wrapText="1"/>
    </xf>
    <xf numFmtId="0" fontId="3" fillId="3" borderId="68" xfId="0" applyFont="1" applyFill="1" applyBorder="1" applyAlignment="1" applyProtection="1">
      <alignment horizontal="left" vertical="center" wrapText="1"/>
    </xf>
    <xf numFmtId="0" fontId="3" fillId="3" borderId="61" xfId="0" applyFont="1" applyFill="1" applyBorder="1" applyAlignment="1" applyProtection="1">
      <alignment horizontal="left" vertical="center" wrapText="1"/>
    </xf>
    <xf numFmtId="0" fontId="3" fillId="3" borderId="0" xfId="0" applyFont="1" applyFill="1" applyBorder="1" applyAlignment="1" applyProtection="1">
      <alignment horizontal="left" vertical="center" wrapText="1"/>
    </xf>
    <xf numFmtId="0" fontId="3" fillId="3" borderId="26" xfId="0" applyFont="1" applyFill="1" applyBorder="1" applyAlignment="1" applyProtection="1">
      <alignment horizontal="left" vertical="center" wrapText="1"/>
    </xf>
    <xf numFmtId="0" fontId="0" fillId="0" borderId="7"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8" xfId="0" applyFill="1" applyBorder="1" applyAlignment="1" applyProtection="1">
      <alignment horizontal="center" vertical="center"/>
    </xf>
    <xf numFmtId="49" fontId="11" fillId="0" borderId="145" xfId="0" applyNumberFormat="1" applyFont="1" applyFill="1" applyBorder="1" applyAlignment="1" applyProtection="1">
      <alignment horizontal="right" vertical="center" wrapText="1"/>
    </xf>
    <xf numFmtId="0" fontId="0" fillId="0" borderId="150" xfId="0" applyBorder="1" applyAlignment="1" applyProtection="1">
      <alignment horizontal="right" vertical="center" wrapText="1"/>
    </xf>
    <xf numFmtId="0" fontId="8" fillId="0" borderId="65"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73" xfId="0" applyFont="1" applyFill="1" applyBorder="1" applyAlignment="1" applyProtection="1">
      <alignment horizontal="center" vertical="center"/>
      <protection locked="0"/>
    </xf>
    <xf numFmtId="0" fontId="8" fillId="0" borderId="7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75" xfId="0" applyFont="1" applyFill="1" applyBorder="1" applyAlignment="1" applyProtection="1">
      <alignment horizontal="center" vertical="center"/>
      <protection locked="0"/>
    </xf>
    <xf numFmtId="0" fontId="3" fillId="3" borderId="61" xfId="0" applyFont="1" applyFill="1" applyBorder="1" applyAlignment="1" applyProtection="1">
      <alignment vertical="center"/>
    </xf>
    <xf numFmtId="0" fontId="3" fillId="3" borderId="0" xfId="0" applyFont="1" applyFill="1" applyBorder="1" applyAlignment="1" applyProtection="1">
      <alignment vertical="center"/>
    </xf>
    <xf numFmtId="0" fontId="3" fillId="3" borderId="26" xfId="0" applyFont="1" applyFill="1" applyBorder="1" applyAlignment="1" applyProtection="1">
      <alignment vertical="center"/>
    </xf>
    <xf numFmtId="0" fontId="7" fillId="0" borderId="65"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26" xfId="0" applyBorder="1" applyAlignment="1" applyProtection="1">
      <alignment horizontal="center" vertical="center"/>
    </xf>
    <xf numFmtId="0" fontId="0" fillId="0" borderId="0" xfId="0" applyFill="1" applyBorder="1" applyAlignment="1" applyProtection="1">
      <alignment horizontal="center" vertical="center"/>
    </xf>
    <xf numFmtId="0" fontId="0" fillId="3" borderId="44" xfId="0" applyFont="1" applyFill="1" applyBorder="1" applyAlignment="1" applyProtection="1">
      <alignment horizontal="center" vertical="center"/>
    </xf>
    <xf numFmtId="0" fontId="0" fillId="3" borderId="58" xfId="0" applyFont="1" applyFill="1" applyBorder="1" applyAlignment="1" applyProtection="1">
      <alignment horizontal="center"/>
    </xf>
    <xf numFmtId="0" fontId="0" fillId="3" borderId="14" xfId="0" applyFont="1" applyFill="1" applyBorder="1" applyAlignment="1" applyProtection="1">
      <alignment horizontal="center"/>
    </xf>
    <xf numFmtId="182" fontId="8" fillId="0" borderId="0" xfId="0" applyNumberFormat="1" applyFont="1" applyFill="1" applyAlignment="1" applyProtection="1">
      <alignment horizontal="center" vertical="center" shrinkToFit="1"/>
      <protection locked="0"/>
    </xf>
    <xf numFmtId="0" fontId="7" fillId="0" borderId="65" xfId="0"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26" xfId="0" applyBorder="1" applyAlignment="1" applyProtection="1">
      <alignment horizontal="center" vertical="center" wrapText="1"/>
    </xf>
    <xf numFmtId="49" fontId="8" fillId="0" borderId="65" xfId="0" applyNumberFormat="1" applyFont="1" applyFill="1" applyBorder="1" applyAlignment="1" applyProtection="1">
      <alignment horizontal="center" vertical="center" shrinkToFit="1"/>
      <protection locked="0"/>
    </xf>
    <xf numFmtId="49" fontId="8" fillId="0" borderId="0" xfId="0" applyNumberFormat="1" applyFont="1" applyFill="1" applyBorder="1" applyAlignment="1" applyProtection="1">
      <alignment horizontal="center" vertical="center" shrinkToFit="1"/>
      <protection locked="0"/>
    </xf>
    <xf numFmtId="176" fontId="8" fillId="0" borderId="10" xfId="0" applyNumberFormat="1" applyFont="1" applyFill="1" applyBorder="1" applyAlignment="1" applyProtection="1">
      <alignment horizontal="center" vertical="center" shrinkToFit="1"/>
      <protection locked="0"/>
    </xf>
    <xf numFmtId="176" fontId="8" fillId="0" borderId="35" xfId="0" applyNumberFormat="1" applyFont="1" applyFill="1" applyBorder="1" applyAlignment="1" applyProtection="1">
      <alignment horizontal="center" vertical="center" shrinkToFit="1"/>
      <protection locked="0"/>
    </xf>
    <xf numFmtId="176" fontId="8" fillId="0" borderId="11" xfId="0" applyNumberFormat="1" applyFont="1" applyFill="1" applyBorder="1" applyAlignment="1" applyProtection="1">
      <alignment horizontal="center" vertical="center" shrinkToFit="1"/>
      <protection locked="0"/>
    </xf>
    <xf numFmtId="49" fontId="8" fillId="8" borderId="7" xfId="0" applyNumberFormat="1" applyFont="1" applyFill="1" applyBorder="1" applyAlignment="1" applyProtection="1">
      <alignment horizontal="center" vertical="center"/>
    </xf>
    <xf numFmtId="49" fontId="8" fillId="8" borderId="66" xfId="0" applyNumberFormat="1" applyFont="1" applyFill="1" applyBorder="1" applyAlignment="1" applyProtection="1">
      <alignment horizontal="center" vertical="center"/>
    </xf>
    <xf numFmtId="49" fontId="8" fillId="8" borderId="72" xfId="0" applyNumberFormat="1"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66" xfId="0" applyFont="1" applyFill="1" applyBorder="1" applyAlignment="1" applyProtection="1">
      <alignment horizontal="center" vertical="center"/>
    </xf>
    <xf numFmtId="0" fontId="8" fillId="0" borderId="72" xfId="0" applyFont="1" applyFill="1" applyBorder="1" applyAlignment="1" applyProtection="1">
      <alignment horizontal="center" vertical="center"/>
    </xf>
    <xf numFmtId="182" fontId="8" fillId="0" borderId="7" xfId="0" applyNumberFormat="1" applyFont="1" applyFill="1" applyBorder="1" applyAlignment="1" applyProtection="1">
      <alignment horizontal="center" vertical="center" wrapText="1"/>
      <protection locked="0"/>
    </xf>
    <xf numFmtId="182" fontId="8" fillId="0" borderId="66" xfId="0" applyNumberFormat="1" applyFont="1" applyFill="1" applyBorder="1" applyAlignment="1" applyProtection="1">
      <alignment horizontal="center" vertical="center" wrapText="1"/>
      <protection locked="0"/>
    </xf>
    <xf numFmtId="182" fontId="8" fillId="0" borderId="72" xfId="0" applyNumberFormat="1" applyFont="1" applyFill="1" applyBorder="1" applyAlignment="1" applyProtection="1">
      <alignment horizontal="center" vertical="center" wrapText="1"/>
      <protection locked="0"/>
    </xf>
    <xf numFmtId="182" fontId="8" fillId="0" borderId="65" xfId="0" applyNumberFormat="1" applyFont="1" applyFill="1" applyBorder="1" applyAlignment="1" applyProtection="1">
      <alignment horizontal="center" vertical="center" wrapText="1"/>
      <protection locked="0"/>
    </xf>
    <xf numFmtId="182" fontId="8" fillId="0" borderId="0" xfId="0" applyNumberFormat="1" applyFont="1" applyFill="1" applyBorder="1" applyAlignment="1" applyProtection="1">
      <alignment horizontal="center" vertical="center" wrapText="1"/>
      <protection locked="0"/>
    </xf>
    <xf numFmtId="182" fontId="8" fillId="0" borderId="73" xfId="0" applyNumberFormat="1" applyFont="1" applyFill="1" applyBorder="1" applyAlignment="1" applyProtection="1">
      <alignment horizontal="center" vertical="center" wrapText="1"/>
      <protection locked="0"/>
    </xf>
    <xf numFmtId="182" fontId="8" fillId="0" borderId="74" xfId="0" applyNumberFormat="1" applyFont="1" applyFill="1" applyBorder="1" applyAlignment="1" applyProtection="1">
      <alignment horizontal="center" vertical="center" wrapText="1"/>
      <protection locked="0"/>
    </xf>
    <xf numFmtId="182" fontId="8" fillId="0" borderId="30" xfId="0" applyNumberFormat="1" applyFont="1" applyFill="1" applyBorder="1" applyAlignment="1" applyProtection="1">
      <alignment horizontal="center" vertical="center" wrapText="1"/>
      <protection locked="0"/>
    </xf>
    <xf numFmtId="182" fontId="8" fillId="0" borderId="75" xfId="0" applyNumberFormat="1"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shrinkToFit="1"/>
      <protection locked="0"/>
    </xf>
    <xf numFmtId="0" fontId="8" fillId="0" borderId="35"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center" vertical="center" shrinkToFit="1"/>
      <protection locked="0"/>
    </xf>
    <xf numFmtId="0" fontId="7" fillId="0" borderId="35"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3" fillId="0" borderId="67" xfId="0" applyFont="1" applyBorder="1" applyAlignment="1">
      <alignment horizontal="center" vertical="center" wrapText="1"/>
    </xf>
    <xf numFmtId="0" fontId="3" fillId="0" borderId="111" xfId="0" applyFont="1" applyBorder="1" applyAlignment="1">
      <alignment horizontal="center" vertical="center" wrapText="1"/>
    </xf>
    <xf numFmtId="0" fontId="7" fillId="0" borderId="65" xfId="0" applyFont="1" applyFill="1" applyBorder="1" applyAlignment="1" applyProtection="1">
      <alignment horizontal="center" vertical="center" shrinkToFit="1"/>
      <protection locked="0"/>
    </xf>
    <xf numFmtId="0" fontId="7" fillId="0" borderId="0" xfId="0" applyFont="1" applyFill="1" applyBorder="1" applyAlignment="1" applyProtection="1">
      <alignment horizontal="center" vertical="center" shrinkToFit="1"/>
      <protection locked="0"/>
    </xf>
    <xf numFmtId="0" fontId="7" fillId="0" borderId="112" xfId="0" applyFont="1" applyFill="1" applyBorder="1" applyAlignment="1" applyProtection="1">
      <alignment horizontal="center" vertical="center" shrinkToFit="1"/>
      <protection locked="0"/>
    </xf>
    <xf numFmtId="0" fontId="7" fillId="0" borderId="142" xfId="0" applyFont="1" applyFill="1" applyBorder="1" applyAlignment="1" applyProtection="1">
      <alignment horizontal="center" vertical="center" shrinkToFit="1"/>
      <protection locked="0"/>
    </xf>
    <xf numFmtId="0" fontId="7" fillId="0" borderId="26"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shrinkToFit="1"/>
      <protection locked="0"/>
    </xf>
    <xf numFmtId="0" fontId="11" fillId="0" borderId="35" xfId="0" applyFont="1" applyBorder="1" applyAlignment="1" applyProtection="1">
      <alignment horizontal="center" vertical="center" shrinkToFit="1"/>
      <protection locked="0"/>
    </xf>
    <xf numFmtId="0" fontId="0" fillId="0" borderId="153" xfId="0" applyBorder="1" applyAlignment="1" applyProtection="1">
      <alignment horizontal="center" vertical="center" shrinkToFit="1"/>
      <protection locked="0"/>
    </xf>
    <xf numFmtId="0" fontId="0" fillId="0" borderId="67" xfId="0" applyFont="1" applyFill="1" applyBorder="1" applyAlignment="1" applyProtection="1">
      <alignment horizontal="center" vertical="center" textRotation="255" shrinkToFit="1"/>
    </xf>
    <xf numFmtId="0" fontId="0" fillId="0" borderId="28" xfId="0" applyFont="1" applyFill="1" applyBorder="1" applyAlignment="1" applyProtection="1">
      <alignment horizontal="center" vertical="center" textRotation="255" shrinkToFit="1"/>
    </xf>
    <xf numFmtId="0" fontId="0" fillId="0" borderId="68" xfId="0" applyFont="1" applyFill="1" applyBorder="1" applyAlignment="1" applyProtection="1">
      <alignment horizontal="center" vertical="center" textRotation="255" shrinkToFit="1"/>
    </xf>
    <xf numFmtId="0" fontId="0" fillId="0" borderId="65" xfId="0" applyFont="1" applyFill="1" applyBorder="1" applyAlignment="1" applyProtection="1">
      <alignment horizontal="center" vertical="center" textRotation="255" shrinkToFit="1"/>
    </xf>
    <xf numFmtId="0" fontId="0" fillId="0" borderId="0" xfId="0" applyFont="1" applyFill="1" applyBorder="1" applyAlignment="1" applyProtection="1">
      <alignment horizontal="center" vertical="center" textRotation="255" shrinkToFit="1"/>
    </xf>
    <xf numFmtId="0" fontId="0" fillId="0" borderId="26" xfId="0" applyFont="1" applyFill="1" applyBorder="1" applyAlignment="1" applyProtection="1">
      <alignment horizontal="center" vertical="center" textRotation="255" shrinkToFit="1"/>
    </xf>
    <xf numFmtId="182" fontId="9" fillId="0" borderId="32" xfId="0" applyNumberFormat="1" applyFont="1" applyFill="1" applyBorder="1" applyAlignment="1" applyProtection="1">
      <alignment horizontal="center" vertical="center" shrinkToFit="1"/>
      <protection locked="0"/>
    </xf>
    <xf numFmtId="0" fontId="3" fillId="0" borderId="7" xfId="0" applyFont="1" applyBorder="1" applyAlignment="1" applyProtection="1">
      <alignment horizontal="left" vertical="center" shrinkToFit="1"/>
    </xf>
    <xf numFmtId="0" fontId="11" fillId="0" borderId="66" xfId="0" applyFont="1" applyBorder="1" applyAlignment="1" applyProtection="1">
      <alignment horizontal="left" vertical="center" shrinkToFit="1"/>
    </xf>
    <xf numFmtId="0" fontId="11" fillId="0" borderId="8" xfId="0" applyFont="1" applyBorder="1" applyAlignment="1" applyProtection="1">
      <alignment horizontal="left" vertical="center" shrinkToFit="1"/>
    </xf>
    <xf numFmtId="0" fontId="3" fillId="0" borderId="66"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0" fillId="0" borderId="67" xfId="0" applyFont="1" applyFill="1" applyBorder="1" applyAlignment="1" applyProtection="1">
      <alignment horizontal="center" vertical="center" textRotation="255"/>
      <protection locked="0"/>
    </xf>
    <xf numFmtId="0" fontId="30" fillId="0" borderId="28" xfId="0" applyFont="1" applyFill="1" applyBorder="1" applyAlignment="1" applyProtection="1">
      <alignment horizontal="center" vertical="center" textRotation="255"/>
      <protection locked="0"/>
    </xf>
    <xf numFmtId="0" fontId="30" fillId="0" borderId="78" xfId="0" applyFont="1" applyFill="1" applyBorder="1" applyAlignment="1" applyProtection="1">
      <alignment horizontal="center" vertical="center" textRotation="255"/>
      <protection locked="0"/>
    </xf>
    <xf numFmtId="0" fontId="30" fillId="0" borderId="65" xfId="0" applyFont="1" applyFill="1" applyBorder="1" applyAlignment="1" applyProtection="1">
      <alignment horizontal="center" vertical="center" textRotation="255"/>
      <protection locked="0"/>
    </xf>
    <xf numFmtId="0" fontId="30" fillId="0" borderId="0" xfId="0" applyFont="1" applyFill="1" applyBorder="1" applyAlignment="1" applyProtection="1">
      <alignment horizontal="center" vertical="center" textRotation="255"/>
      <protection locked="0"/>
    </xf>
    <xf numFmtId="0" fontId="30" fillId="0" borderId="73" xfId="0" applyFont="1" applyFill="1" applyBorder="1" applyAlignment="1" applyProtection="1">
      <alignment horizontal="center" vertical="center" textRotation="255"/>
      <protection locked="0"/>
    </xf>
    <xf numFmtId="0" fontId="11" fillId="0" borderId="67" xfId="0" applyFont="1" applyFill="1" applyBorder="1" applyAlignment="1" applyProtection="1">
      <alignment horizontal="left" vertical="center" wrapText="1"/>
    </xf>
    <xf numFmtId="0" fontId="11" fillId="0" borderId="28" xfId="0" applyFont="1" applyFill="1" applyBorder="1" applyAlignment="1" applyProtection="1">
      <alignment horizontal="left" vertical="center" wrapText="1"/>
    </xf>
    <xf numFmtId="0" fontId="11" fillId="0" borderId="68" xfId="0" applyFont="1" applyFill="1" applyBorder="1" applyAlignment="1" applyProtection="1">
      <alignment horizontal="left" vertical="center" wrapText="1"/>
    </xf>
    <xf numFmtId="0" fontId="11" fillId="0" borderId="65"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left" vertical="center" wrapText="1"/>
      <protection locked="0"/>
    </xf>
    <xf numFmtId="0" fontId="11" fillId="0" borderId="26" xfId="0" applyFont="1" applyFill="1" applyBorder="1" applyAlignment="1" applyProtection="1">
      <alignment horizontal="left" vertical="center" wrapText="1"/>
      <protection locked="0"/>
    </xf>
    <xf numFmtId="49" fontId="11" fillId="0" borderId="30" xfId="0" applyNumberFormat="1" applyFont="1" applyFill="1" applyBorder="1" applyAlignment="1" applyProtection="1">
      <alignment horizontal="left" vertical="center" wrapText="1"/>
      <protection locked="0"/>
    </xf>
    <xf numFmtId="49" fontId="11" fillId="0" borderId="71" xfId="0" applyNumberFormat="1" applyFont="1" applyFill="1" applyBorder="1" applyAlignment="1" applyProtection="1">
      <alignment horizontal="left" vertical="center" wrapText="1"/>
      <protection locked="0"/>
    </xf>
    <xf numFmtId="0" fontId="3" fillId="0" borderId="141" xfId="0" applyFont="1" applyBorder="1" applyAlignment="1">
      <alignment horizontal="center" vertical="center" wrapText="1"/>
    </xf>
    <xf numFmtId="0" fontId="3" fillId="0" borderId="16" xfId="0" applyFont="1" applyBorder="1" applyAlignment="1">
      <alignment horizontal="center" vertical="center" wrapText="1"/>
    </xf>
    <xf numFmtId="0" fontId="7" fillId="0" borderId="7"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49" fontId="9" fillId="0" borderId="30" xfId="0" applyNumberFormat="1" applyFont="1" applyFill="1" applyBorder="1" applyAlignment="1" applyProtection="1">
      <alignment horizontal="center" vertical="center"/>
    </xf>
    <xf numFmtId="0" fontId="0" fillId="3" borderId="41" xfId="0" applyFill="1" applyBorder="1" applyProtection="1"/>
    <xf numFmtId="0" fontId="0" fillId="3" borderId="114" xfId="0" applyFill="1" applyBorder="1" applyAlignment="1" applyProtection="1">
      <alignment horizontal="right" vertical="center"/>
    </xf>
    <xf numFmtId="0" fontId="0" fillId="3" borderId="115" xfId="0" applyFill="1" applyBorder="1" applyAlignment="1" applyProtection="1">
      <alignment horizontal="right" vertical="center"/>
    </xf>
    <xf numFmtId="0" fontId="0" fillId="3" borderId="125" xfId="0" applyFill="1" applyBorder="1" applyAlignment="1" applyProtection="1">
      <alignment vertical="center"/>
    </xf>
    <xf numFmtId="0" fontId="0" fillId="3" borderId="126" xfId="0" applyFill="1" applyBorder="1" applyAlignment="1" applyProtection="1">
      <alignment vertical="center"/>
    </xf>
    <xf numFmtId="0" fontId="0" fillId="3" borderId="44" xfId="0" applyFont="1" applyFill="1" applyBorder="1" applyAlignment="1" applyProtection="1">
      <alignment horizontal="left" vertical="center"/>
    </xf>
    <xf numFmtId="0" fontId="0" fillId="3" borderId="58" xfId="0" applyFont="1" applyFill="1" applyBorder="1" applyAlignment="1" applyProtection="1">
      <alignment horizontal="left"/>
    </xf>
    <xf numFmtId="0" fontId="0" fillId="3" borderId="14" xfId="0" applyFont="1" applyFill="1" applyBorder="1" applyAlignment="1" applyProtection="1">
      <alignment horizontal="left"/>
    </xf>
    <xf numFmtId="0" fontId="3" fillId="3" borderId="70" xfId="0" applyFont="1" applyFill="1" applyBorder="1" applyAlignment="1" applyProtection="1">
      <alignment horizontal="left" vertical="center" wrapText="1"/>
    </xf>
    <xf numFmtId="0" fontId="3" fillId="3" borderId="30"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12" fillId="3" borderId="7" xfId="0" applyFont="1" applyFill="1" applyBorder="1" applyAlignment="1">
      <alignment horizontal="center" vertical="center" wrapText="1"/>
    </xf>
    <xf numFmtId="0" fontId="12" fillId="3" borderId="66"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38" fillId="3" borderId="129" xfId="0" applyFont="1" applyFill="1" applyBorder="1" applyAlignment="1" applyProtection="1">
      <alignment horizontal="right"/>
    </xf>
    <xf numFmtId="0" fontId="0" fillId="3" borderId="205" xfId="0" applyFill="1" applyBorder="1" applyAlignment="1" applyProtection="1">
      <alignment vertical="center"/>
    </xf>
    <xf numFmtId="0" fontId="0" fillId="3" borderId="115" xfId="0" applyFill="1" applyBorder="1" applyAlignment="1" applyProtection="1">
      <alignment vertical="center"/>
    </xf>
    <xf numFmtId="0" fontId="0" fillId="3" borderId="116" xfId="0" applyFill="1" applyBorder="1" applyAlignment="1" applyProtection="1">
      <alignment vertical="center"/>
    </xf>
    <xf numFmtId="0" fontId="0" fillId="3" borderId="135" xfId="0" applyFill="1" applyBorder="1" applyAlignment="1" applyProtection="1">
      <alignment vertical="center"/>
    </xf>
    <xf numFmtId="0" fontId="0" fillId="3" borderId="118" xfId="0" applyFill="1" applyBorder="1" applyAlignment="1" applyProtection="1">
      <alignment vertical="center"/>
    </xf>
    <xf numFmtId="0" fontId="0" fillId="3" borderId="119" xfId="0" applyFill="1" applyBorder="1" applyAlignment="1" applyProtection="1">
      <alignment vertical="center"/>
    </xf>
    <xf numFmtId="0" fontId="0" fillId="3" borderId="124" xfId="0" applyFill="1" applyBorder="1" applyAlignment="1" applyProtection="1">
      <alignment vertical="center"/>
    </xf>
    <xf numFmtId="0" fontId="0" fillId="3" borderId="128" xfId="0" applyFill="1" applyBorder="1" applyAlignment="1" applyProtection="1">
      <alignment vertical="center"/>
    </xf>
    <xf numFmtId="0" fontId="0" fillId="3" borderId="99"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0" xfId="0" applyFill="1" applyBorder="1" applyAlignment="1" applyProtection="1">
      <alignment vertical="center" wrapText="1"/>
    </xf>
    <xf numFmtId="0" fontId="0" fillId="3" borderId="138" xfId="0" applyFill="1" applyBorder="1" applyAlignment="1" applyProtection="1">
      <alignment vertical="center"/>
    </xf>
    <xf numFmtId="0" fontId="0" fillId="3" borderId="137" xfId="0" applyFill="1" applyBorder="1" applyAlignment="1" applyProtection="1">
      <alignment vertical="center"/>
    </xf>
    <xf numFmtId="0" fontId="0" fillId="3" borderId="139" xfId="0" applyFill="1" applyBorder="1" applyAlignment="1" applyProtection="1">
      <alignment vertical="center"/>
    </xf>
    <xf numFmtId="0" fontId="13" fillId="0" borderId="0" xfId="0" applyFont="1" applyBorder="1" applyAlignment="1" applyProtection="1">
      <alignment horizontal="right"/>
    </xf>
    <xf numFmtId="0" fontId="9" fillId="0" borderId="66" xfId="0" applyFont="1" applyFill="1" applyBorder="1" applyAlignment="1" applyProtection="1">
      <alignment horizontal="center" vertical="center" shrinkToFit="1"/>
    </xf>
    <xf numFmtId="0" fontId="9" fillId="0" borderId="30" xfId="0" applyFont="1" applyFill="1" applyBorder="1" applyAlignment="1" applyProtection="1">
      <alignment horizontal="center" vertical="center" shrinkToFit="1"/>
    </xf>
    <xf numFmtId="49" fontId="20" fillId="0" borderId="66" xfId="0" applyNumberFormat="1" applyFont="1" applyFill="1" applyBorder="1" applyAlignment="1" applyProtection="1">
      <alignment horizontal="center" vertical="center" shrinkToFit="1"/>
      <protection locked="0"/>
    </xf>
    <xf numFmtId="49" fontId="20" fillId="0" borderId="76" xfId="0" applyNumberFormat="1" applyFont="1" applyFill="1" applyBorder="1" applyAlignment="1" applyProtection="1">
      <alignment horizontal="center" vertical="center" shrinkToFit="1"/>
      <protection locked="0"/>
    </xf>
    <xf numFmtId="49" fontId="20" fillId="0" borderId="30" xfId="0" applyNumberFormat="1" applyFont="1" applyFill="1" applyBorder="1" applyAlignment="1" applyProtection="1">
      <alignment horizontal="center" vertical="center" shrinkToFit="1"/>
      <protection locked="0"/>
    </xf>
    <xf numFmtId="49" fontId="20" fillId="0" borderId="34" xfId="0" applyNumberFormat="1" applyFont="1" applyFill="1" applyBorder="1" applyAlignment="1" applyProtection="1">
      <alignment horizontal="center" vertical="center" shrinkToFit="1"/>
      <protection locked="0"/>
    </xf>
    <xf numFmtId="180" fontId="44" fillId="3" borderId="154" xfId="1" applyNumberFormat="1" applyFont="1" applyFill="1" applyBorder="1" applyAlignment="1" applyProtection="1">
      <alignment vertical="center" shrinkToFit="1"/>
    </xf>
    <xf numFmtId="180" fontId="44" fillId="3" borderId="94" xfId="1" applyNumberFormat="1" applyFont="1" applyFill="1" applyBorder="1" applyAlignment="1" applyProtection="1">
      <alignment vertical="center" shrinkToFit="1"/>
    </xf>
    <xf numFmtId="180" fontId="44" fillId="3" borderId="155" xfId="1" applyNumberFormat="1" applyFont="1" applyFill="1" applyBorder="1" applyAlignment="1" applyProtection="1">
      <alignment vertical="center" shrinkToFit="1"/>
    </xf>
    <xf numFmtId="180" fontId="44" fillId="0" borderId="9" xfId="1" applyNumberFormat="1" applyFont="1" applyFill="1" applyBorder="1" applyAlignment="1" applyProtection="1">
      <alignment vertical="center" shrinkToFit="1"/>
      <protection locked="0"/>
    </xf>
    <xf numFmtId="180" fontId="44" fillId="0" borderId="1" xfId="1" applyNumberFormat="1" applyFont="1" applyFill="1" applyBorder="1" applyAlignment="1" applyProtection="1">
      <alignment vertical="center" shrinkToFit="1"/>
      <protection locked="0"/>
    </xf>
    <xf numFmtId="180" fontId="44" fillId="0" borderId="157" xfId="1" applyNumberFormat="1" applyFont="1" applyFill="1" applyBorder="1" applyAlignment="1" applyProtection="1">
      <alignment vertical="center" shrinkToFit="1"/>
      <protection locked="0"/>
    </xf>
    <xf numFmtId="49" fontId="8" fillId="0" borderId="66" xfId="0" applyNumberFormat="1" applyFont="1" applyFill="1" applyBorder="1" applyAlignment="1" applyProtection="1">
      <alignment horizontal="center" vertical="center" shrinkToFit="1"/>
      <protection locked="0"/>
    </xf>
    <xf numFmtId="49" fontId="8" fillId="0" borderId="76" xfId="0" applyNumberFormat="1" applyFont="1" applyFill="1" applyBorder="1" applyAlignment="1" applyProtection="1">
      <alignment horizontal="center" vertical="center" shrinkToFit="1"/>
      <protection locked="0"/>
    </xf>
    <xf numFmtId="49" fontId="8" fillId="0" borderId="32" xfId="0" applyNumberFormat="1" applyFont="1" applyFill="1" applyBorder="1" applyAlignment="1" applyProtection="1">
      <alignment horizontal="center" vertical="center" shrinkToFit="1"/>
      <protection locked="0"/>
    </xf>
    <xf numFmtId="0" fontId="0" fillId="3" borderId="69" xfId="0" applyFont="1" applyFill="1" applyBorder="1" applyAlignment="1" applyProtection="1">
      <alignment horizontal="left" vertical="center" wrapText="1"/>
    </xf>
    <xf numFmtId="0" fontId="0" fillId="3" borderId="66" xfId="0" applyFont="1" applyFill="1" applyBorder="1" applyAlignment="1" applyProtection="1">
      <alignment horizontal="left" vertical="center" wrapText="1"/>
    </xf>
    <xf numFmtId="0" fontId="0" fillId="3" borderId="8" xfId="0" applyFont="1" applyFill="1" applyBorder="1" applyAlignment="1" applyProtection="1">
      <alignment horizontal="left" vertical="center" wrapText="1"/>
    </xf>
    <xf numFmtId="0" fontId="0" fillId="3" borderId="61"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3" borderId="26" xfId="0" applyFont="1" applyFill="1" applyBorder="1" applyAlignment="1" applyProtection="1">
      <alignment horizontal="left" vertical="center" wrapText="1"/>
    </xf>
    <xf numFmtId="49" fontId="8" fillId="0" borderId="0" xfId="0" applyNumberFormat="1" applyFont="1" applyFill="1" applyAlignment="1" applyProtection="1">
      <alignment horizontal="center" vertical="center" shrinkToFit="1"/>
      <protection locked="0"/>
    </xf>
    <xf numFmtId="0" fontId="13" fillId="0" borderId="23" xfId="0" applyFont="1" applyFill="1" applyBorder="1" applyAlignment="1">
      <alignment vertical="center" shrinkToFit="1"/>
    </xf>
    <xf numFmtId="0" fontId="13" fillId="0" borderId="17" xfId="0" applyFont="1" applyFill="1" applyBorder="1" applyAlignment="1">
      <alignment vertical="center" shrinkToFit="1"/>
    </xf>
    <xf numFmtId="0" fontId="13" fillId="0" borderId="4" xfId="0" applyFont="1" applyFill="1" applyBorder="1" applyAlignment="1">
      <alignment vertical="center" shrinkToFit="1"/>
    </xf>
    <xf numFmtId="0" fontId="8" fillId="8" borderId="65" xfId="0" applyFont="1" applyFill="1" applyBorder="1" applyAlignment="1" applyProtection="1">
      <alignment horizontal="center" vertical="center"/>
      <protection locked="0"/>
    </xf>
    <xf numFmtId="0" fontId="8" fillId="8" borderId="0" xfId="0" applyFont="1" applyFill="1" applyBorder="1" applyAlignment="1" applyProtection="1">
      <alignment horizontal="center" vertical="center"/>
      <protection locked="0"/>
    </xf>
    <xf numFmtId="0" fontId="8" fillId="8" borderId="73" xfId="0" applyFont="1" applyFill="1" applyBorder="1" applyAlignment="1" applyProtection="1">
      <alignment horizontal="center" vertical="center"/>
      <protection locked="0"/>
    </xf>
    <xf numFmtId="0" fontId="8" fillId="8" borderId="74" xfId="0" applyFont="1" applyFill="1" applyBorder="1" applyAlignment="1" applyProtection="1">
      <alignment horizontal="center" vertical="center"/>
      <protection locked="0"/>
    </xf>
    <xf numFmtId="0" fontId="8" fillId="8" borderId="30" xfId="0" applyFont="1" applyFill="1" applyBorder="1" applyAlignment="1" applyProtection="1">
      <alignment horizontal="center" vertical="center"/>
      <protection locked="0"/>
    </xf>
    <xf numFmtId="0" fontId="8" fillId="8" borderId="75" xfId="0" applyFont="1" applyFill="1" applyBorder="1" applyAlignment="1" applyProtection="1">
      <alignment horizontal="center" vertical="center"/>
      <protection locked="0"/>
    </xf>
    <xf numFmtId="0" fontId="0" fillId="3" borderId="56" xfId="0" applyFill="1" applyBorder="1" applyAlignment="1" applyProtection="1">
      <alignment vertical="center" wrapText="1"/>
    </xf>
    <xf numFmtId="0" fontId="0" fillId="3" borderId="134" xfId="0" applyFill="1" applyBorder="1" applyAlignment="1" applyProtection="1">
      <alignment vertical="center" wrapText="1"/>
    </xf>
    <xf numFmtId="0" fontId="11" fillId="0" borderId="7" xfId="0" applyFont="1" applyFill="1" applyBorder="1" applyAlignment="1" applyProtection="1">
      <alignment horizontal="left" vertical="center" shrinkToFit="1"/>
      <protection locked="0"/>
    </xf>
    <xf numFmtId="0" fontId="11" fillId="0" borderId="66" xfId="0" applyFont="1" applyFill="1" applyBorder="1" applyAlignment="1" applyProtection="1">
      <alignment horizontal="left" vertical="center" shrinkToFit="1"/>
      <protection locked="0"/>
    </xf>
    <xf numFmtId="0" fontId="11" fillId="0" borderId="8" xfId="0" applyFont="1" applyFill="1" applyBorder="1" applyAlignment="1" applyProtection="1">
      <alignment horizontal="left" vertical="center" shrinkToFit="1"/>
      <protection locked="0"/>
    </xf>
    <xf numFmtId="0" fontId="11" fillId="0" borderId="74" xfId="0" applyFont="1" applyFill="1" applyBorder="1" applyAlignment="1" applyProtection="1">
      <alignment horizontal="left" vertical="center" shrinkToFit="1"/>
      <protection locked="0"/>
    </xf>
    <xf numFmtId="0" fontId="11" fillId="0" borderId="30" xfId="0" applyFont="1" applyFill="1" applyBorder="1" applyAlignment="1" applyProtection="1">
      <alignment horizontal="left" vertical="center" shrinkToFit="1"/>
      <protection locked="0"/>
    </xf>
    <xf numFmtId="0" fontId="11" fillId="0" borderId="71" xfId="0" applyFont="1" applyFill="1" applyBorder="1" applyAlignment="1" applyProtection="1">
      <alignment horizontal="left" vertical="center" shrinkToFit="1"/>
      <protection locked="0"/>
    </xf>
    <xf numFmtId="0" fontId="38" fillId="3" borderId="129" xfId="0" applyFont="1" applyFill="1" applyBorder="1" applyProtection="1"/>
    <xf numFmtId="0" fontId="38" fillId="3" borderId="127" xfId="0" applyFont="1" applyFill="1" applyBorder="1" applyProtection="1"/>
    <xf numFmtId="0" fontId="38" fillId="3" borderId="128" xfId="0" applyFont="1" applyFill="1" applyBorder="1" applyProtection="1"/>
    <xf numFmtId="0" fontId="38" fillId="3" borderId="130" xfId="0" applyFont="1" applyFill="1" applyBorder="1" applyProtection="1"/>
    <xf numFmtId="0" fontId="38" fillId="3" borderId="131" xfId="0" applyFont="1" applyFill="1" applyBorder="1" applyProtection="1"/>
    <xf numFmtId="0" fontId="38" fillId="3" borderId="132" xfId="0" applyFont="1" applyFill="1" applyBorder="1" applyProtection="1"/>
    <xf numFmtId="0" fontId="39" fillId="3" borderId="132" xfId="0" applyFont="1" applyFill="1" applyBorder="1" applyProtection="1">
      <protection locked="0"/>
    </xf>
    <xf numFmtId="0" fontId="7" fillId="0" borderId="83" xfId="0" applyFont="1" applyFill="1" applyBorder="1" applyAlignment="1">
      <alignment horizontal="center" vertical="center" wrapText="1"/>
    </xf>
    <xf numFmtId="0" fontId="7" fillId="0" borderId="66"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0" xfId="0" applyFont="1" applyFill="1" applyAlignment="1">
      <alignment horizontal="center" vertical="center"/>
    </xf>
    <xf numFmtId="0" fontId="7" fillId="0" borderId="26" xfId="0" applyFont="1" applyFill="1" applyBorder="1" applyAlignment="1">
      <alignment horizontal="center" vertical="center"/>
    </xf>
    <xf numFmtId="0" fontId="7" fillId="0" borderId="90"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18" xfId="0" applyFont="1" applyFill="1" applyBorder="1" applyAlignment="1">
      <alignment horizontal="center" vertical="center"/>
    </xf>
    <xf numFmtId="0" fontId="13" fillId="0" borderId="9" xfId="0" applyFont="1" applyFill="1" applyBorder="1" applyAlignment="1">
      <alignment vertical="center" shrinkToFit="1"/>
    </xf>
    <xf numFmtId="0" fontId="13" fillId="0" borderId="1" xfId="0" applyFont="1" applyFill="1" applyBorder="1" applyAlignment="1">
      <alignment vertical="center" shrinkToFit="1"/>
    </xf>
    <xf numFmtId="0" fontId="7" fillId="0" borderId="67"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11" fillId="0" borderId="67" xfId="0" applyFont="1" applyFill="1" applyBorder="1" applyAlignment="1" applyProtection="1">
      <alignment horizontal="left" vertical="center" shrinkToFit="1"/>
      <protection locked="0"/>
    </xf>
    <xf numFmtId="0" fontId="11" fillId="0" borderId="28" xfId="0" applyFont="1" applyFill="1" applyBorder="1" applyAlignment="1" applyProtection="1">
      <alignment horizontal="left" vertical="center" shrinkToFit="1"/>
      <protection locked="0"/>
    </xf>
    <xf numFmtId="0" fontId="11" fillId="0" borderId="68" xfId="0" applyFont="1" applyFill="1" applyBorder="1" applyAlignment="1" applyProtection="1">
      <alignment horizontal="left" vertical="center" shrinkToFit="1"/>
      <protection locked="0"/>
    </xf>
    <xf numFmtId="0" fontId="11" fillId="0" borderId="65" xfId="0" applyFont="1" applyFill="1" applyBorder="1" applyAlignment="1" applyProtection="1">
      <alignment horizontal="left" vertical="center" shrinkToFit="1"/>
      <protection locked="0"/>
    </xf>
    <xf numFmtId="0" fontId="11" fillId="0" borderId="0" xfId="0" applyFont="1" applyFill="1" applyBorder="1" applyAlignment="1" applyProtection="1">
      <alignment horizontal="left" vertical="center" shrinkToFit="1"/>
      <protection locked="0"/>
    </xf>
    <xf numFmtId="0" fontId="11" fillId="0" borderId="26" xfId="0" applyFont="1" applyFill="1" applyBorder="1" applyAlignment="1" applyProtection="1">
      <alignment horizontal="left" vertical="center" shrinkToFit="1"/>
      <protection locked="0"/>
    </xf>
    <xf numFmtId="0" fontId="3" fillId="3" borderId="32" xfId="0" applyFont="1" applyFill="1" applyBorder="1" applyAlignment="1" applyProtection="1">
      <alignment horizontal="left" vertical="center" wrapText="1"/>
    </xf>
    <xf numFmtId="0" fontId="0" fillId="3" borderId="61" xfId="0" applyFill="1" applyBorder="1" applyAlignment="1" applyProtection="1">
      <alignment vertical="center"/>
    </xf>
    <xf numFmtId="0" fontId="0" fillId="3" borderId="0" xfId="0" applyFill="1" applyBorder="1" applyAlignment="1" applyProtection="1">
      <alignment vertical="center"/>
    </xf>
    <xf numFmtId="0" fontId="0" fillId="3" borderId="26" xfId="0" applyFill="1" applyBorder="1" applyAlignment="1" applyProtection="1">
      <alignment vertical="center"/>
    </xf>
    <xf numFmtId="0" fontId="26" fillId="3" borderId="93" xfId="0" applyFont="1" applyFill="1" applyBorder="1" applyAlignment="1">
      <alignment vertical="center" shrinkToFit="1"/>
    </xf>
    <xf numFmtId="0" fontId="26" fillId="3" borderId="94" xfId="0" applyFont="1" applyFill="1" applyBorder="1" applyAlignment="1">
      <alignment vertical="center" shrinkToFit="1"/>
    </xf>
    <xf numFmtId="0" fontId="26" fillId="3" borderId="54" xfId="0" applyFont="1" applyFill="1" applyBorder="1" applyAlignment="1">
      <alignment vertical="center" shrinkToFit="1"/>
    </xf>
    <xf numFmtId="0" fontId="7" fillId="0" borderId="31"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49" fontId="20" fillId="0" borderId="67" xfId="0" applyNumberFormat="1" applyFont="1" applyFill="1" applyBorder="1" applyAlignment="1" applyProtection="1">
      <alignment horizontal="center" vertical="center" shrinkToFit="1"/>
      <protection locked="0"/>
    </xf>
    <xf numFmtId="49" fontId="20" fillId="0" borderId="65" xfId="0" applyNumberFormat="1" applyFont="1" applyFill="1" applyBorder="1" applyAlignment="1" applyProtection="1">
      <alignment horizontal="center" vertical="center" shrinkToFit="1"/>
      <protection locked="0"/>
    </xf>
    <xf numFmtId="0" fontId="36" fillId="3" borderId="117" xfId="0" applyFont="1" applyFill="1" applyBorder="1" applyProtection="1"/>
    <xf numFmtId="0" fontId="36" fillId="3" borderId="118" xfId="0" applyFont="1" applyFill="1" applyBorder="1" applyProtection="1"/>
    <xf numFmtId="0" fontId="37" fillId="3" borderId="117" xfId="0" applyFont="1" applyFill="1" applyBorder="1" applyProtection="1">
      <protection locked="0"/>
    </xf>
    <xf numFmtId="0" fontId="37" fillId="3" borderId="118" xfId="0" applyFont="1" applyFill="1" applyBorder="1" applyProtection="1">
      <protection locked="0"/>
    </xf>
    <xf numFmtId="0" fontId="37" fillId="3" borderId="119" xfId="0" applyFont="1" applyFill="1" applyBorder="1" applyProtection="1">
      <protection locked="0"/>
    </xf>
    <xf numFmtId="0" fontId="38" fillId="3" borderId="117" xfId="0" applyFont="1" applyFill="1" applyBorder="1" applyProtection="1"/>
    <xf numFmtId="0" fontId="38" fillId="3" borderId="118" xfId="0" applyFont="1" applyFill="1" applyBorder="1" applyProtection="1"/>
    <xf numFmtId="0" fontId="38" fillId="3" borderId="119" xfId="0" applyFont="1" applyFill="1" applyBorder="1" applyProtection="1"/>
    <xf numFmtId="0" fontId="37" fillId="3" borderId="120" xfId="0" applyFont="1" applyFill="1" applyBorder="1" applyProtection="1">
      <protection locked="0"/>
    </xf>
    <xf numFmtId="0" fontId="37" fillId="3" borderId="121" xfId="0" applyFont="1" applyFill="1" applyBorder="1" applyProtection="1">
      <protection locked="0"/>
    </xf>
    <xf numFmtId="0" fontId="37" fillId="3" borderId="122" xfId="0" applyFont="1" applyFill="1" applyBorder="1" applyProtection="1">
      <protection locked="0"/>
    </xf>
    <xf numFmtId="0" fontId="38" fillId="3" borderId="120" xfId="0" applyFont="1" applyFill="1" applyBorder="1" applyProtection="1"/>
    <xf numFmtId="0" fontId="38" fillId="3" borderId="121" xfId="0" applyFont="1" applyFill="1" applyBorder="1" applyProtection="1"/>
    <xf numFmtId="0" fontId="38" fillId="3" borderId="122" xfId="0" applyFont="1" applyFill="1" applyBorder="1" applyProtection="1"/>
    <xf numFmtId="0" fontId="38" fillId="3" borderId="123" xfId="0" applyFont="1" applyFill="1" applyBorder="1" applyProtection="1"/>
    <xf numFmtId="0" fontId="38" fillId="3" borderId="124" xfId="0" applyFont="1" applyFill="1" applyBorder="1" applyProtection="1"/>
    <xf numFmtId="0" fontId="38" fillId="3" borderId="125" xfId="0" applyFont="1" applyFill="1" applyBorder="1" applyProtection="1"/>
    <xf numFmtId="0" fontId="38" fillId="3" borderId="125" xfId="0" applyFont="1" applyFill="1" applyBorder="1" applyAlignment="1" applyProtection="1">
      <alignment horizontal="right"/>
    </xf>
    <xf numFmtId="0" fontId="39" fillId="3" borderId="129" xfId="0" applyFont="1" applyFill="1" applyBorder="1" applyProtection="1">
      <protection locked="0"/>
    </xf>
    <xf numFmtId="0" fontId="13" fillId="0" borderId="5" xfId="0" applyFont="1" applyFill="1" applyBorder="1" applyAlignment="1">
      <alignment vertical="center" shrinkToFit="1"/>
    </xf>
    <xf numFmtId="180" fontId="44" fillId="0" borderId="5" xfId="1" applyNumberFormat="1" applyFont="1" applyFill="1" applyBorder="1" applyAlignment="1" applyProtection="1">
      <alignment vertical="center" shrinkToFit="1"/>
      <protection locked="0"/>
    </xf>
    <xf numFmtId="180" fontId="44" fillId="3" borderId="54" xfId="1" applyNumberFormat="1" applyFont="1" applyFill="1" applyBorder="1" applyAlignment="1" applyProtection="1">
      <alignment vertical="center" shrinkToFit="1"/>
    </xf>
    <xf numFmtId="0" fontId="21" fillId="0" borderId="65" xfId="0" applyFont="1" applyFill="1" applyBorder="1" applyAlignment="1" applyProtection="1">
      <alignment horizontal="center" vertical="center" shrinkToFit="1"/>
      <protection locked="0"/>
    </xf>
    <xf numFmtId="0" fontId="21" fillId="0" borderId="0" xfId="0" applyFont="1" applyFill="1" applyBorder="1" applyAlignment="1" applyProtection="1">
      <alignment horizontal="center" vertical="center" shrinkToFit="1"/>
      <protection locked="0"/>
    </xf>
    <xf numFmtId="0" fontId="21" fillId="0" borderId="32" xfId="0" applyFont="1" applyFill="1" applyBorder="1" applyAlignment="1" applyProtection="1">
      <alignment horizontal="center" vertical="center" shrinkToFit="1"/>
      <protection locked="0"/>
    </xf>
    <xf numFmtId="0" fontId="7" fillId="0" borderId="31" xfId="0" applyFont="1" applyBorder="1" applyAlignment="1" applyProtection="1">
      <alignment horizontal="center" vertical="center" wrapText="1"/>
    </xf>
    <xf numFmtId="0" fontId="7" fillId="0" borderId="28"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7" fillId="0" borderId="27"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36"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24" fillId="0" borderId="7" xfId="0" applyFont="1" applyFill="1" applyBorder="1" applyAlignment="1" applyProtection="1">
      <alignment horizontal="center" vertical="center" wrapText="1"/>
    </xf>
    <xf numFmtId="0" fontId="24" fillId="0" borderId="66" xfId="0" applyFont="1" applyFill="1" applyBorder="1" applyAlignment="1" applyProtection="1">
      <alignment horizontal="center" vertical="center" wrapText="1"/>
    </xf>
    <xf numFmtId="0" fontId="24" fillId="0" borderId="8" xfId="0" applyFont="1" applyFill="1" applyBorder="1" applyAlignment="1" applyProtection="1">
      <alignment horizontal="center" vertical="center" wrapText="1"/>
    </xf>
    <xf numFmtId="0" fontId="24" fillId="0" borderId="65"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4" fillId="0" borderId="26" xfId="0" applyFont="1" applyFill="1" applyBorder="1" applyAlignment="1" applyProtection="1">
      <alignment horizontal="center" vertical="center" wrapText="1"/>
    </xf>
    <xf numFmtId="0" fontId="31" fillId="0" borderId="67" xfId="0" applyFont="1" applyFill="1" applyBorder="1" applyAlignment="1" applyProtection="1">
      <alignment horizontal="center" vertical="center" shrinkToFit="1"/>
    </xf>
    <xf numFmtId="0" fontId="31" fillId="0" borderId="28" xfId="0" applyFont="1" applyFill="1" applyBorder="1" applyAlignment="1" applyProtection="1">
      <alignment horizontal="center" vertical="center" shrinkToFit="1"/>
    </xf>
    <xf numFmtId="0" fontId="31" fillId="0" borderId="16" xfId="0" applyFont="1" applyFill="1" applyBorder="1" applyAlignment="1" applyProtection="1">
      <alignment horizontal="center" vertical="center" shrinkToFit="1"/>
    </xf>
    <xf numFmtId="0" fontId="31" fillId="0" borderId="68" xfId="0" applyFont="1" applyFill="1" applyBorder="1" applyAlignment="1" applyProtection="1">
      <alignment horizontal="center" vertical="center" shrinkToFit="1"/>
    </xf>
    <xf numFmtId="0" fontId="0" fillId="3" borderId="10" xfId="0" applyFont="1" applyFill="1" applyBorder="1" applyAlignment="1" applyProtection="1">
      <alignment horizontal="center" vertical="center" shrinkToFit="1"/>
    </xf>
    <xf numFmtId="0" fontId="0" fillId="3" borderId="35" xfId="0" applyFont="1" applyFill="1" applyBorder="1" applyAlignment="1" applyProtection="1">
      <alignment horizontal="center" vertical="center" shrinkToFit="1"/>
    </xf>
    <xf numFmtId="0" fontId="0" fillId="3" borderId="37" xfId="0" applyFont="1" applyFill="1" applyBorder="1" applyAlignment="1" applyProtection="1">
      <alignment horizontal="center" vertical="center" shrinkToFit="1"/>
    </xf>
    <xf numFmtId="0" fontId="3" fillId="0" borderId="7" xfId="0" applyFont="1" applyFill="1" applyBorder="1" applyAlignment="1">
      <alignment horizontal="center" vertical="center" shrinkToFit="1"/>
    </xf>
    <xf numFmtId="0" fontId="3" fillId="0" borderId="113" xfId="0" applyFont="1" applyFill="1" applyBorder="1" applyAlignment="1">
      <alignment horizontal="center" vertical="center" shrinkToFit="1"/>
    </xf>
    <xf numFmtId="49" fontId="9" fillId="0" borderId="0" xfId="0" applyNumberFormat="1" applyFont="1" applyFill="1" applyBorder="1" applyAlignment="1" applyProtection="1">
      <alignment horizontal="center" vertical="center"/>
    </xf>
    <xf numFmtId="0" fontId="7" fillId="0" borderId="67" xfId="0" applyFont="1" applyFill="1" applyBorder="1" applyAlignment="1" applyProtection="1">
      <alignment horizontal="center" vertical="center" wrapText="1"/>
    </xf>
    <xf numFmtId="0" fontId="7" fillId="0" borderId="28" xfId="0" applyFont="1" applyFill="1" applyBorder="1" applyAlignment="1" applyProtection="1">
      <alignment horizontal="center" vertical="center" wrapText="1"/>
    </xf>
    <xf numFmtId="0" fontId="7" fillId="0" borderId="68" xfId="0" applyFont="1" applyFill="1" applyBorder="1" applyAlignment="1" applyProtection="1">
      <alignment horizontal="center" vertical="center" wrapText="1"/>
    </xf>
    <xf numFmtId="0" fontId="4" fillId="0" borderId="0" xfId="0" applyFont="1" applyFill="1" applyAlignment="1" applyProtection="1">
      <alignment horizontal="center" vertical="top"/>
    </xf>
    <xf numFmtId="49" fontId="9" fillId="0" borderId="74" xfId="0" applyNumberFormat="1" applyFont="1" applyFill="1" applyBorder="1" applyAlignment="1" applyProtection="1">
      <alignment horizontal="center" vertical="center" shrinkToFit="1"/>
      <protection locked="0"/>
    </xf>
    <xf numFmtId="49" fontId="9" fillId="0" borderId="30" xfId="0" applyNumberFormat="1" applyFont="1" applyFill="1" applyBorder="1" applyAlignment="1" applyProtection="1">
      <alignment horizontal="center" vertical="center" shrinkToFit="1"/>
      <protection locked="0"/>
    </xf>
    <xf numFmtId="0" fontId="4" fillId="0" borderId="0" xfId="0" applyFont="1" applyFill="1" applyAlignment="1" applyProtection="1">
      <alignment horizontal="center" vertical="center"/>
    </xf>
    <xf numFmtId="0" fontId="7" fillId="7" borderId="83" xfId="0" applyFont="1" applyFill="1" applyBorder="1" applyAlignment="1">
      <alignment horizontal="center" vertical="center" wrapText="1"/>
    </xf>
    <xf numFmtId="0" fontId="7" fillId="7" borderId="66"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33" xfId="0" applyFont="1" applyFill="1" applyBorder="1" applyAlignment="1">
      <alignment horizontal="center" vertical="center"/>
    </xf>
    <xf numFmtId="0" fontId="7" fillId="7" borderId="30" xfId="0" applyFont="1" applyFill="1" applyBorder="1" applyAlignment="1">
      <alignment horizontal="center" vertical="center"/>
    </xf>
    <xf numFmtId="0" fontId="7" fillId="7" borderId="71" xfId="0" applyFont="1" applyFill="1" applyBorder="1" applyAlignment="1">
      <alignment horizontal="center" vertical="center"/>
    </xf>
    <xf numFmtId="0" fontId="7" fillId="0" borderId="83"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36" xfId="0" applyFont="1" applyFill="1" applyBorder="1" applyAlignment="1" applyProtection="1">
      <alignment horizontal="center" vertical="center" wrapText="1"/>
    </xf>
    <xf numFmtId="0" fontId="7" fillId="0" borderId="6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35"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11" fillId="0" borderId="148" xfId="0" applyFont="1" applyFill="1" applyBorder="1" applyAlignment="1" applyProtection="1">
      <alignment horizontal="left" vertical="center" wrapText="1"/>
      <protection locked="0"/>
    </xf>
    <xf numFmtId="0" fontId="11" fillId="0" borderId="149" xfId="0" applyFont="1" applyFill="1" applyBorder="1" applyAlignment="1" applyProtection="1">
      <alignment horizontal="left" vertical="center" wrapText="1"/>
      <protection locked="0"/>
    </xf>
    <xf numFmtId="0" fontId="11" fillId="0" borderId="35"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top" shrinkToFit="1"/>
    </xf>
    <xf numFmtId="0" fontId="7" fillId="0" borderId="36"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32" fillId="0" borderId="0" xfId="0" applyFont="1" applyAlignment="1">
      <alignment horizontal="center"/>
    </xf>
    <xf numFmtId="0" fontId="7" fillId="0" borderId="31" xfId="0" applyFont="1" applyFill="1" applyBorder="1" applyAlignment="1" applyProtection="1">
      <alignment horizontal="center" vertical="center" wrapText="1"/>
    </xf>
    <xf numFmtId="0" fontId="11" fillId="0" borderId="67" xfId="0" applyFont="1" applyFill="1" applyBorder="1" applyAlignment="1" applyProtection="1">
      <alignment horizontal="right" vertical="center" shrinkToFit="1"/>
    </xf>
    <xf numFmtId="0" fontId="11" fillId="0" borderId="28" xfId="0" applyFont="1" applyFill="1" applyBorder="1" applyAlignment="1">
      <alignment horizontal="right" vertical="center" shrinkToFit="1"/>
    </xf>
    <xf numFmtId="0" fontId="11" fillId="0" borderId="10" xfId="0" applyFont="1" applyFill="1" applyBorder="1" applyAlignment="1">
      <alignment horizontal="right" vertical="center" shrinkToFit="1"/>
    </xf>
    <xf numFmtId="0" fontId="11" fillId="0" borderId="35" xfId="0" applyFont="1" applyFill="1" applyBorder="1" applyAlignment="1">
      <alignment horizontal="right" vertical="center" shrinkToFit="1"/>
    </xf>
    <xf numFmtId="0" fontId="3" fillId="0" borderId="7" xfId="0" applyFont="1" applyFill="1" applyBorder="1" applyAlignment="1" applyProtection="1">
      <alignment horizontal="center" vertical="center" wrapText="1"/>
    </xf>
    <xf numFmtId="0" fontId="3" fillId="0" borderId="66"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11" fillId="0" borderId="7" xfId="0" applyFont="1" applyFill="1" applyBorder="1" applyAlignment="1" applyProtection="1">
      <alignment horizontal="right" vertical="center" shrinkToFit="1"/>
    </xf>
    <xf numFmtId="0" fontId="11" fillId="0" borderId="66" xfId="0" applyFont="1" applyFill="1" applyBorder="1" applyAlignment="1">
      <alignment horizontal="right" vertical="center" shrinkToFit="1"/>
    </xf>
    <xf numFmtId="0" fontId="7" fillId="0" borderId="28" xfId="0" applyFont="1" applyFill="1" applyBorder="1" applyAlignment="1" applyProtection="1">
      <alignment horizontal="left" vertical="center" wrapText="1" shrinkToFit="1"/>
      <protection locked="0"/>
    </xf>
    <xf numFmtId="0" fontId="7" fillId="0" borderId="28" xfId="0" applyFont="1" applyBorder="1" applyAlignment="1" applyProtection="1">
      <alignment horizontal="left" vertical="center" wrapText="1" shrinkToFit="1"/>
      <protection locked="0"/>
    </xf>
    <xf numFmtId="0" fontId="7" fillId="0" borderId="68" xfId="0" applyFont="1" applyBorder="1" applyAlignment="1" applyProtection="1">
      <alignment horizontal="left" vertical="center" wrapText="1" shrinkToFit="1"/>
      <protection locked="0"/>
    </xf>
    <xf numFmtId="0" fontId="7" fillId="0" borderId="35" xfId="0" applyFont="1" applyBorder="1" applyAlignment="1" applyProtection="1">
      <alignment horizontal="left" vertical="center" wrapText="1" shrinkToFit="1"/>
      <protection locked="0"/>
    </xf>
    <xf numFmtId="0" fontId="7" fillId="0" borderId="11" xfId="0" applyFont="1" applyBorder="1" applyAlignment="1" applyProtection="1">
      <alignment horizontal="left" vertical="center" wrapText="1" shrinkToFit="1"/>
      <protection locked="0"/>
    </xf>
    <xf numFmtId="0" fontId="11" fillId="0" borderId="66" xfId="0" applyFont="1" applyFill="1" applyBorder="1" applyAlignment="1" applyProtection="1">
      <alignment horizontal="left" vertical="center" wrapText="1"/>
      <protection locked="0"/>
    </xf>
    <xf numFmtId="0" fontId="11" fillId="0" borderId="66"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35" xfId="0" applyFont="1" applyBorder="1" applyAlignment="1" applyProtection="1">
      <alignment horizontal="left" vertical="center" wrapText="1"/>
      <protection locked="0"/>
    </xf>
    <xf numFmtId="0" fontId="11" fillId="0" borderId="11" xfId="0" applyFont="1" applyBorder="1" applyAlignment="1" applyProtection="1">
      <alignment horizontal="left" vertical="center" wrapText="1"/>
      <protection locked="0"/>
    </xf>
    <xf numFmtId="0" fontId="11" fillId="0" borderId="10"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protection locked="0"/>
    </xf>
    <xf numFmtId="0" fontId="11" fillId="0" borderId="143" xfId="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1" fillId="0" borderId="143" xfId="0" applyFont="1"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49" fontId="11" fillId="0" borderId="74" xfId="0" applyNumberFormat="1" applyFont="1" applyFill="1" applyBorder="1" applyAlignment="1" applyProtection="1">
      <alignment horizontal="right" vertical="center" wrapText="1"/>
      <protection locked="0"/>
    </xf>
    <xf numFmtId="0" fontId="0" fillId="0" borderId="30" xfId="0" applyBorder="1" applyAlignment="1" applyProtection="1">
      <alignment horizontal="right" vertical="center" wrapText="1"/>
      <protection locked="0"/>
    </xf>
    <xf numFmtId="0" fontId="7" fillId="0" borderId="7" xfId="0" applyFont="1" applyFill="1" applyBorder="1" applyAlignment="1" applyProtection="1">
      <alignment horizontal="right" vertical="center" shrinkToFit="1"/>
    </xf>
    <xf numFmtId="0" fontId="0" fillId="0" borderId="66" xfId="0" applyBorder="1" applyAlignment="1">
      <alignment horizontal="right" vertical="center" shrinkToFit="1"/>
    </xf>
    <xf numFmtId="0" fontId="0" fillId="0" borderId="10" xfId="0" applyBorder="1" applyAlignment="1">
      <alignment horizontal="right" vertical="center" shrinkToFit="1"/>
    </xf>
    <xf numFmtId="0" fontId="0" fillId="0" borderId="35" xfId="0" applyBorder="1" applyAlignment="1">
      <alignment horizontal="right" vertical="center" shrinkToFit="1"/>
    </xf>
    <xf numFmtId="49" fontId="11" fillId="0" borderId="65" xfId="0" applyNumberFormat="1" applyFont="1" applyFill="1" applyBorder="1" applyAlignment="1" applyProtection="1">
      <alignment horizontal="right" vertical="center" wrapText="1"/>
      <protection locked="0"/>
    </xf>
    <xf numFmtId="0" fontId="0" fillId="0" borderId="0" xfId="0" applyAlignment="1" applyProtection="1">
      <alignment horizontal="right" vertical="center" wrapText="1"/>
      <protection locked="0"/>
    </xf>
    <xf numFmtId="0" fontId="0" fillId="0" borderId="10" xfId="0" applyBorder="1" applyAlignment="1" applyProtection="1">
      <alignment horizontal="right" vertical="center" wrapText="1"/>
      <protection locked="0"/>
    </xf>
    <xf numFmtId="0" fontId="0" fillId="0" borderId="35" xfId="0" applyBorder="1" applyAlignment="1" applyProtection="1">
      <alignment horizontal="right" vertical="center" wrapText="1"/>
      <protection locked="0"/>
    </xf>
    <xf numFmtId="0" fontId="4" fillId="0" borderId="80" xfId="0" applyFont="1" applyFill="1" applyBorder="1" applyAlignment="1" applyProtection="1">
      <alignment horizontal="center" vertical="center"/>
    </xf>
    <xf numFmtId="0" fontId="4" fillId="0" borderId="81" xfId="0" applyFont="1" applyBorder="1" applyAlignment="1" applyProtection="1">
      <alignment horizontal="center" vertical="center"/>
    </xf>
    <xf numFmtId="0" fontId="4" fillId="0" borderId="12" xfId="0" applyFont="1" applyBorder="1" applyAlignment="1" applyProtection="1">
      <alignment horizontal="center" vertical="center"/>
    </xf>
    <xf numFmtId="0" fontId="3" fillId="0" borderId="67" xfId="0" applyFont="1" applyFill="1" applyBorder="1" applyAlignment="1">
      <alignment horizontal="center" vertical="center" wrapText="1" shrinkToFit="1"/>
    </xf>
    <xf numFmtId="0" fontId="3" fillId="0" borderId="28" xfId="0" applyFont="1" applyFill="1" applyBorder="1" applyAlignment="1">
      <alignment horizontal="center" vertical="center" wrapText="1" shrinkToFit="1"/>
    </xf>
    <xf numFmtId="0" fontId="3" fillId="0" borderId="111" xfId="0" applyFont="1" applyFill="1" applyBorder="1" applyAlignment="1">
      <alignment horizontal="center" vertical="center" wrapText="1" shrinkToFit="1"/>
    </xf>
    <xf numFmtId="0" fontId="3" fillId="0" borderId="141" xfId="0" applyFont="1" applyFill="1" applyBorder="1" applyAlignment="1">
      <alignment horizontal="center" vertical="center" wrapText="1" shrinkToFit="1"/>
    </xf>
    <xf numFmtId="0" fontId="3" fillId="0" borderId="68" xfId="0" applyFont="1" applyFill="1" applyBorder="1" applyAlignment="1">
      <alignment horizontal="center" vertical="center" wrapText="1" shrinkToFit="1"/>
    </xf>
    <xf numFmtId="0" fontId="21" fillId="0" borderId="0" xfId="0" applyFont="1" applyFill="1" applyAlignment="1" applyProtection="1">
      <alignment shrinkToFit="1"/>
      <protection locked="0"/>
    </xf>
    <xf numFmtId="0" fontId="21" fillId="0" borderId="26" xfId="0" applyFont="1" applyFill="1" applyBorder="1" applyAlignment="1" applyProtection="1">
      <alignment shrinkToFit="1"/>
      <protection locked="0"/>
    </xf>
    <xf numFmtId="0" fontId="21" fillId="0" borderId="65" xfId="0" applyFont="1" applyFill="1" applyBorder="1" applyAlignment="1" applyProtection="1">
      <alignment shrinkToFit="1"/>
      <protection locked="0"/>
    </xf>
    <xf numFmtId="49" fontId="9" fillId="0" borderId="34" xfId="0" applyNumberFormat="1" applyFont="1" applyFill="1" applyBorder="1" applyAlignment="1" applyProtection="1">
      <alignment horizontal="center" vertical="center" shrinkToFit="1"/>
      <protection locked="0"/>
    </xf>
    <xf numFmtId="0" fontId="7" fillId="0" borderId="83" xfId="0" applyFont="1" applyFill="1" applyBorder="1" applyAlignment="1" applyProtection="1">
      <alignment horizontal="center" vertical="center"/>
    </xf>
    <xf numFmtId="0" fontId="7" fillId="0" borderId="66"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7" borderId="7" xfId="0" applyFont="1" applyFill="1" applyBorder="1" applyAlignment="1">
      <alignment horizontal="center" vertical="center" wrapText="1"/>
    </xf>
    <xf numFmtId="0" fontId="7" fillId="7" borderId="65"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26" xfId="0" applyFont="1" applyFill="1" applyBorder="1" applyAlignment="1">
      <alignment horizontal="center" vertical="center"/>
    </xf>
    <xf numFmtId="0" fontId="7" fillId="7" borderId="74" xfId="0" applyFont="1" applyFill="1" applyBorder="1" applyAlignment="1">
      <alignment horizontal="center" vertical="center"/>
    </xf>
    <xf numFmtId="0" fontId="0" fillId="0" borderId="65" xfId="0" applyFill="1" applyBorder="1" applyAlignment="1" applyProtection="1">
      <alignment horizontal="center" vertical="center"/>
    </xf>
    <xf numFmtId="49" fontId="8" fillId="0" borderId="7" xfId="0" applyNumberFormat="1" applyFont="1" applyFill="1" applyBorder="1" applyAlignment="1" applyProtection="1">
      <alignment horizontal="center" vertical="center" shrinkToFit="1"/>
      <protection locked="0"/>
    </xf>
    <xf numFmtId="49" fontId="3" fillId="0" borderId="7" xfId="0" applyNumberFormat="1" applyFont="1" applyFill="1" applyBorder="1" applyAlignment="1" applyProtection="1">
      <alignment horizontal="left" vertical="center" wrapText="1"/>
    </xf>
    <xf numFmtId="49" fontId="11" fillId="0" borderId="66" xfId="0" applyNumberFormat="1" applyFont="1" applyFill="1" applyBorder="1" applyAlignment="1" applyProtection="1">
      <alignment horizontal="left" vertical="center" wrapText="1"/>
    </xf>
    <xf numFmtId="49" fontId="11" fillId="0" borderId="8" xfId="0" applyNumberFormat="1" applyFont="1" applyFill="1" applyBorder="1" applyAlignment="1" applyProtection="1">
      <alignment horizontal="left" vertical="center" wrapText="1"/>
    </xf>
    <xf numFmtId="0" fontId="7" fillId="0" borderId="7" xfId="0" applyFont="1" applyFill="1" applyBorder="1" applyAlignment="1" applyProtection="1">
      <alignment horizontal="center" vertical="top" wrapText="1"/>
    </xf>
    <xf numFmtId="0" fontId="7" fillId="0" borderId="66" xfId="0" applyFont="1" applyFill="1" applyBorder="1" applyAlignment="1" applyProtection="1">
      <alignment horizontal="center" vertical="top" wrapText="1"/>
    </xf>
    <xf numFmtId="0" fontId="7" fillId="0" borderId="8" xfId="0" applyFont="1" applyFill="1" applyBorder="1" applyAlignment="1" applyProtection="1">
      <alignment horizontal="center" vertical="top" wrapText="1"/>
    </xf>
    <xf numFmtId="0" fontId="7" fillId="0" borderId="76" xfId="0" applyFont="1" applyFill="1" applyBorder="1" applyAlignment="1" applyProtection="1">
      <alignment horizontal="center" vertical="center" wrapText="1"/>
    </xf>
    <xf numFmtId="0" fontId="40" fillId="0" borderId="65"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32" xfId="0" applyFont="1" applyFill="1" applyBorder="1" applyAlignment="1" applyProtection="1">
      <alignment horizontal="center" vertical="center" wrapText="1"/>
    </xf>
    <xf numFmtId="0" fontId="40" fillId="0" borderId="65" xfId="0" applyFont="1" applyBorder="1" applyAlignment="1" applyProtection="1">
      <alignment horizontal="center" vertical="center"/>
    </xf>
    <xf numFmtId="0" fontId="40" fillId="0" borderId="0" xfId="0" applyFont="1" applyBorder="1" applyAlignment="1" applyProtection="1">
      <alignment horizontal="center" vertical="center"/>
    </xf>
    <xf numFmtId="0" fontId="40" fillId="0" borderId="26" xfId="0" applyFont="1" applyBorder="1" applyAlignment="1" applyProtection="1">
      <alignment horizontal="center" vertical="center"/>
    </xf>
    <xf numFmtId="0" fontId="7" fillId="0" borderId="151" xfId="0" applyFont="1" applyFill="1" applyBorder="1" applyAlignment="1" applyProtection="1">
      <alignment horizontal="right" vertical="center" shrinkToFit="1"/>
    </xf>
    <xf numFmtId="0" fontId="7" fillId="0" borderId="150" xfId="0" applyFont="1" applyFill="1" applyBorder="1" applyAlignment="1" applyProtection="1">
      <alignment horizontal="right" vertical="center" shrinkToFit="1"/>
    </xf>
    <xf numFmtId="20" fontId="3" fillId="3" borderId="24" xfId="0" applyNumberFormat="1" applyFont="1" applyFill="1" applyBorder="1" applyAlignment="1" applyProtection="1">
      <alignment horizontal="center" vertical="center" wrapText="1" shrinkToFit="1"/>
    </xf>
    <xf numFmtId="0" fontId="3" fillId="3" borderId="102" xfId="0" applyFont="1" applyFill="1" applyBorder="1" applyAlignment="1" applyProtection="1">
      <alignment horizontal="center" vertical="center" shrinkToFit="1"/>
    </xf>
    <xf numFmtId="0" fontId="3" fillId="3" borderId="103" xfId="0" applyFont="1" applyFill="1" applyBorder="1" applyAlignment="1" applyProtection="1">
      <alignment horizontal="center" vertical="center" shrinkToFit="1"/>
    </xf>
    <xf numFmtId="0" fontId="43" fillId="0" borderId="0" xfId="0" applyFont="1" applyFill="1" applyAlignment="1">
      <alignment horizontal="center" vertical="center"/>
    </xf>
    <xf numFmtId="0" fontId="7" fillId="8" borderId="7" xfId="0" applyNumberFormat="1" applyFont="1" applyFill="1" applyBorder="1" applyAlignment="1" applyProtection="1">
      <alignment horizontal="center" vertical="center" wrapText="1"/>
    </xf>
    <xf numFmtId="0" fontId="7" fillId="8" borderId="66" xfId="0" applyNumberFormat="1" applyFont="1" applyFill="1" applyBorder="1" applyAlignment="1" applyProtection="1">
      <alignment horizontal="center" vertical="center" wrapText="1"/>
    </xf>
    <xf numFmtId="0" fontId="7" fillId="8" borderId="8" xfId="0" applyNumberFormat="1" applyFont="1" applyFill="1" applyBorder="1" applyAlignment="1" applyProtection="1">
      <alignment horizontal="center" vertical="center" wrapText="1"/>
    </xf>
    <xf numFmtId="0" fontId="40" fillId="8" borderId="65"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xf>
    <xf numFmtId="0" fontId="40" fillId="8" borderId="26" xfId="0" applyFont="1" applyFill="1" applyBorder="1" applyAlignment="1" applyProtection="1">
      <alignment horizontal="center" vertical="center"/>
    </xf>
    <xf numFmtId="177" fontId="3" fillId="3" borderId="69" xfId="0" applyNumberFormat="1" applyFont="1" applyFill="1" applyBorder="1" applyAlignment="1" applyProtection="1">
      <alignment horizontal="left" vertical="center" wrapText="1" shrinkToFit="1"/>
    </xf>
    <xf numFmtId="177" fontId="3" fillId="3" borderId="66" xfId="0" applyNumberFormat="1" applyFont="1" applyFill="1" applyBorder="1" applyAlignment="1" applyProtection="1">
      <alignment horizontal="left" vertical="center" wrapText="1" shrinkToFit="1"/>
    </xf>
    <xf numFmtId="177" fontId="3" fillId="3" borderId="8" xfId="0" applyNumberFormat="1" applyFont="1" applyFill="1" applyBorder="1" applyAlignment="1" applyProtection="1">
      <alignment horizontal="left" vertical="center" wrapText="1" shrinkToFit="1"/>
    </xf>
    <xf numFmtId="177" fontId="3" fillId="3" borderId="70" xfId="0" applyNumberFormat="1" applyFont="1" applyFill="1" applyBorder="1" applyAlignment="1" applyProtection="1">
      <alignment horizontal="left" vertical="center" wrapText="1" shrinkToFit="1"/>
    </xf>
    <xf numFmtId="177" fontId="3" fillId="3" borderId="30" xfId="0" applyNumberFormat="1" applyFont="1" applyFill="1" applyBorder="1" applyAlignment="1" applyProtection="1">
      <alignment horizontal="left" vertical="center" wrapText="1" shrinkToFit="1"/>
    </xf>
    <xf numFmtId="177" fontId="3" fillId="3" borderId="71" xfId="0" applyNumberFormat="1" applyFont="1" applyFill="1" applyBorder="1" applyAlignment="1" applyProtection="1">
      <alignment horizontal="left" vertical="center" wrapText="1" shrinkToFit="1"/>
    </xf>
    <xf numFmtId="0" fontId="0" fillId="3" borderId="70" xfId="0" applyFill="1" applyBorder="1" applyAlignment="1" applyProtection="1">
      <alignment vertical="center"/>
    </xf>
    <xf numFmtId="0" fontId="0" fillId="3" borderId="30" xfId="0" applyFill="1" applyBorder="1" applyAlignment="1" applyProtection="1">
      <alignment vertical="center"/>
    </xf>
    <xf numFmtId="0" fontId="0" fillId="3" borderId="71" xfId="0" applyFill="1" applyBorder="1" applyAlignment="1" applyProtection="1">
      <alignment vertical="center"/>
    </xf>
    <xf numFmtId="177" fontId="0" fillId="3" borderId="69" xfId="0" applyNumberFormat="1" applyFont="1" applyFill="1" applyBorder="1" applyAlignment="1" applyProtection="1">
      <alignment horizontal="left" vertical="center" wrapText="1" shrinkToFit="1"/>
    </xf>
    <xf numFmtId="0" fontId="0" fillId="3" borderId="66" xfId="0" applyFont="1" applyFill="1" applyBorder="1" applyAlignment="1" applyProtection="1">
      <alignment horizontal="left" vertical="center" wrapText="1" shrinkToFit="1"/>
    </xf>
    <xf numFmtId="0" fontId="0" fillId="3" borderId="8" xfId="0" applyFont="1" applyFill="1" applyBorder="1" applyAlignment="1" applyProtection="1">
      <alignment horizontal="left" vertical="center" wrapText="1" shrinkToFit="1"/>
    </xf>
    <xf numFmtId="0" fontId="0" fillId="3" borderId="61" xfId="0" applyFont="1" applyFill="1" applyBorder="1" applyAlignment="1" applyProtection="1">
      <alignment horizontal="left" vertical="center" wrapText="1" shrinkToFit="1"/>
    </xf>
    <xf numFmtId="0" fontId="0" fillId="3" borderId="0" xfId="0" applyFont="1" applyFill="1" applyAlignment="1" applyProtection="1">
      <alignment horizontal="left" vertical="center" wrapText="1" shrinkToFit="1"/>
    </xf>
    <xf numFmtId="0" fontId="0" fillId="3" borderId="26" xfId="0" applyFont="1" applyFill="1" applyBorder="1" applyAlignment="1" applyProtection="1">
      <alignment horizontal="left" vertical="center" wrapText="1" shrinkToFit="1"/>
    </xf>
    <xf numFmtId="0" fontId="3" fillId="3" borderId="76" xfId="0" applyFont="1" applyFill="1" applyBorder="1" applyAlignment="1" applyProtection="1">
      <alignment horizontal="left" vertical="center" wrapText="1"/>
    </xf>
    <xf numFmtId="0" fontId="39" fillId="3" borderId="133" xfId="0" applyFont="1" applyFill="1" applyBorder="1" applyAlignment="1" applyProtection="1">
      <alignment horizontal="center" shrinkToFit="1"/>
      <protection locked="0"/>
    </xf>
    <xf numFmtId="0" fontId="39" fillId="3" borderId="41" xfId="0" applyFont="1" applyFill="1" applyBorder="1" applyAlignment="1" applyProtection="1">
      <alignment horizontal="center" shrinkToFit="1"/>
      <protection locked="0"/>
    </xf>
    <xf numFmtId="0" fontId="39" fillId="3" borderId="92" xfId="0" applyFont="1" applyFill="1" applyBorder="1" applyAlignment="1" applyProtection="1">
      <alignment horizontal="center" shrinkToFit="1"/>
      <protection locked="0"/>
    </xf>
    <xf numFmtId="180" fontId="44" fillId="0" borderId="23" xfId="1" applyNumberFormat="1" applyFont="1" applyFill="1" applyBorder="1" applyAlignment="1" applyProtection="1">
      <alignment vertical="center" shrinkToFit="1"/>
      <protection locked="0"/>
    </xf>
    <xf numFmtId="180" fontId="44" fillId="0" borderId="17" xfId="1" applyNumberFormat="1" applyFont="1" applyFill="1" applyBorder="1" applyAlignment="1" applyProtection="1">
      <alignment vertical="center" shrinkToFit="1"/>
      <protection locked="0"/>
    </xf>
    <xf numFmtId="180" fontId="44" fillId="0" borderId="4" xfId="1" applyNumberFormat="1" applyFont="1" applyFill="1" applyBorder="1" applyAlignment="1" applyProtection="1">
      <alignment vertical="center" shrinkToFit="1"/>
      <protection locked="0"/>
    </xf>
    <xf numFmtId="180" fontId="44" fillId="0" borderId="156" xfId="1" applyNumberFormat="1" applyFont="1" applyFill="1" applyBorder="1" applyAlignment="1" applyProtection="1">
      <alignment vertical="center" shrinkToFit="1"/>
      <protection locked="0"/>
    </xf>
    <xf numFmtId="0" fontId="0" fillId="3" borderId="206" xfId="0" applyFill="1" applyBorder="1" applyAlignment="1" applyProtection="1">
      <alignment vertical="center"/>
    </xf>
    <xf numFmtId="49" fontId="20" fillId="0" borderId="7" xfId="0" applyNumberFormat="1" applyFont="1" applyFill="1" applyBorder="1" applyAlignment="1" applyProtection="1">
      <alignment horizontal="center" vertical="center" shrinkToFit="1"/>
      <protection locked="0"/>
    </xf>
    <xf numFmtId="49" fontId="20" fillId="0" borderId="74" xfId="0" applyNumberFormat="1" applyFont="1" applyFill="1" applyBorder="1" applyAlignment="1" applyProtection="1">
      <alignment horizontal="center" vertical="center" shrinkToFit="1"/>
      <protection locked="0"/>
    </xf>
    <xf numFmtId="49" fontId="20" fillId="0" borderId="16" xfId="0" applyNumberFormat="1" applyFont="1" applyFill="1" applyBorder="1" applyAlignment="1" applyProtection="1">
      <alignment horizontal="center" vertical="center" shrinkToFit="1"/>
      <protection locked="0"/>
    </xf>
    <xf numFmtId="49" fontId="20" fillId="0" borderId="32" xfId="0" applyNumberFormat="1" applyFont="1" applyFill="1" applyBorder="1" applyAlignment="1" applyProtection="1">
      <alignment horizontal="center" vertical="center" shrinkToFit="1"/>
      <protection locked="0"/>
    </xf>
    <xf numFmtId="0" fontId="26" fillId="0" borderId="91" xfId="0" applyFont="1" applyFill="1" applyBorder="1" applyAlignment="1">
      <alignment vertical="center" shrinkToFit="1"/>
    </xf>
    <xf numFmtId="0" fontId="26" fillId="0" borderId="41" xfId="0" applyFont="1" applyFill="1" applyBorder="1" applyAlignment="1">
      <alignment vertical="center" shrinkToFit="1"/>
    </xf>
    <xf numFmtId="0" fontId="26" fillId="0" borderId="92" xfId="0" applyFont="1" applyFill="1" applyBorder="1" applyAlignment="1">
      <alignment vertical="center" shrinkToFit="1"/>
    </xf>
    <xf numFmtId="180" fontId="44" fillId="0" borderId="159" xfId="1" applyNumberFormat="1" applyFont="1" applyFill="1" applyBorder="1" applyAlignment="1" applyProtection="1">
      <alignment vertical="center" shrinkToFit="1"/>
      <protection locked="0"/>
    </xf>
    <xf numFmtId="180" fontId="44" fillId="0" borderId="41" xfId="1" applyNumberFormat="1" applyFont="1" applyFill="1" applyBorder="1" applyAlignment="1" applyProtection="1">
      <alignment vertical="center" shrinkToFit="1"/>
      <protection locked="0"/>
    </xf>
    <xf numFmtId="180" fontId="44" fillId="0" borderId="92" xfId="1" applyNumberFormat="1" applyFont="1" applyFill="1" applyBorder="1" applyAlignment="1" applyProtection="1">
      <alignment vertical="center" shrinkToFit="1"/>
      <protection locked="0"/>
    </xf>
    <xf numFmtId="0" fontId="7" fillId="0" borderId="67" xfId="0" applyFont="1" applyFill="1" applyBorder="1" applyAlignment="1" applyProtection="1">
      <alignment horizontal="center" vertical="center" textRotation="255" shrinkToFit="1"/>
    </xf>
    <xf numFmtId="0" fontId="7" fillId="0" borderId="28" xfId="0" applyFont="1" applyFill="1" applyBorder="1" applyAlignment="1" applyProtection="1">
      <alignment horizontal="center" vertical="center" textRotation="255" shrinkToFit="1"/>
    </xf>
    <xf numFmtId="0" fontId="7" fillId="0" borderId="68" xfId="0" applyFont="1" applyFill="1" applyBorder="1" applyAlignment="1" applyProtection="1">
      <alignment horizontal="center" vertical="center" textRotation="255" shrinkToFit="1"/>
    </xf>
    <xf numFmtId="0" fontId="7" fillId="0" borderId="65" xfId="0" applyFont="1" applyFill="1" applyBorder="1" applyAlignment="1" applyProtection="1">
      <alignment horizontal="center" vertical="center" textRotation="255" shrinkToFit="1"/>
    </xf>
    <xf numFmtId="0" fontId="7" fillId="0" borderId="0" xfId="0" applyFont="1" applyFill="1" applyBorder="1" applyAlignment="1" applyProtection="1">
      <alignment horizontal="center" vertical="center" textRotation="255" shrinkToFit="1"/>
    </xf>
    <xf numFmtId="0" fontId="7" fillId="0" borderId="26" xfId="0" applyFont="1" applyFill="1" applyBorder="1" applyAlignment="1" applyProtection="1">
      <alignment horizontal="center" vertical="center" textRotation="255" shrinkToFit="1"/>
    </xf>
    <xf numFmtId="0" fontId="43" fillId="0" borderId="31" xfId="0" applyFont="1" applyFill="1" applyBorder="1" applyAlignment="1">
      <alignment horizontal="center" vertical="center" shrinkToFit="1"/>
    </xf>
    <xf numFmtId="0" fontId="43" fillId="0" borderId="28" xfId="0" applyFont="1" applyFill="1" applyBorder="1" applyAlignment="1">
      <alignment horizontal="center" vertical="center" shrinkToFit="1"/>
    </xf>
    <xf numFmtId="0" fontId="43" fillId="0" borderId="68" xfId="0" applyFont="1" applyFill="1" applyBorder="1" applyAlignment="1">
      <alignment horizontal="center" vertical="center" shrinkToFit="1"/>
    </xf>
    <xf numFmtId="0" fontId="43" fillId="0" borderId="27" xfId="0" applyFont="1" applyFill="1" applyBorder="1" applyAlignment="1">
      <alignment horizontal="center" vertical="center" shrinkToFit="1"/>
    </xf>
    <xf numFmtId="0" fontId="43" fillId="0" borderId="0" xfId="0" applyFont="1" applyFill="1" applyAlignment="1">
      <alignment horizontal="center" vertical="center" shrinkToFit="1"/>
    </xf>
    <xf numFmtId="0" fontId="43" fillId="0" borderId="26" xfId="0" applyFont="1" applyFill="1" applyBorder="1" applyAlignment="1">
      <alignment horizontal="center" vertical="center" shrinkToFit="1"/>
    </xf>
    <xf numFmtId="0" fontId="43" fillId="0" borderId="36" xfId="0" applyFont="1" applyFill="1" applyBorder="1" applyAlignment="1">
      <alignment horizontal="center" vertical="center" shrinkToFit="1"/>
    </xf>
    <xf numFmtId="0" fontId="43" fillId="0" borderId="35" xfId="0" applyFont="1" applyFill="1" applyBorder="1" applyAlignment="1">
      <alignment horizontal="center" vertical="center" shrinkToFit="1"/>
    </xf>
    <xf numFmtId="0" fontId="43" fillId="0" borderId="11" xfId="0" applyFont="1" applyFill="1" applyBorder="1" applyAlignment="1">
      <alignment horizontal="center" vertical="center" shrinkToFit="1"/>
    </xf>
    <xf numFmtId="0" fontId="43" fillId="0" borderId="67" xfId="0" quotePrefix="1" applyFont="1" applyFill="1" applyBorder="1" applyAlignment="1">
      <alignment horizontal="center" vertical="center"/>
    </xf>
    <xf numFmtId="0" fontId="43" fillId="0" borderId="28" xfId="0" applyFont="1" applyFill="1" applyBorder="1" applyAlignment="1">
      <alignment horizontal="center" vertical="center"/>
    </xf>
    <xf numFmtId="0" fontId="43" fillId="0" borderId="68" xfId="0" applyFont="1" applyFill="1" applyBorder="1" applyAlignment="1">
      <alignment horizontal="center" vertical="center"/>
    </xf>
    <xf numFmtId="0" fontId="43" fillId="0" borderId="25" xfId="0" applyFont="1" applyFill="1" applyBorder="1" applyAlignment="1">
      <alignment horizontal="center" vertical="center"/>
    </xf>
    <xf numFmtId="0" fontId="43" fillId="0" borderId="64" xfId="0" applyFont="1" applyFill="1" applyBorder="1" applyAlignment="1">
      <alignment horizontal="center" vertical="center"/>
    </xf>
    <xf numFmtId="0" fontId="43" fillId="0" borderId="84" xfId="0" applyFont="1" applyFill="1" applyBorder="1" applyAlignment="1">
      <alignment horizontal="center" vertical="center"/>
    </xf>
    <xf numFmtId="0" fontId="43" fillId="0" borderId="67" xfId="0" applyFont="1" applyFill="1" applyBorder="1" applyAlignment="1">
      <alignment horizontal="center" vertical="center"/>
    </xf>
    <xf numFmtId="0" fontId="7" fillId="0" borderId="67" xfId="0" applyFont="1" applyFill="1" applyBorder="1"/>
    <xf numFmtId="0" fontId="7" fillId="0" borderId="28" xfId="0" applyFont="1" applyFill="1" applyBorder="1"/>
    <xf numFmtId="0" fontId="7" fillId="0" borderId="68" xfId="0" applyFont="1" applyFill="1" applyBorder="1"/>
    <xf numFmtId="0" fontId="7" fillId="0" borderId="16" xfId="0" applyFont="1" applyFill="1" applyBorder="1"/>
    <xf numFmtId="0" fontId="42" fillId="0" borderId="65" xfId="0" applyFont="1" applyFill="1" applyBorder="1" applyAlignment="1">
      <alignment horizontal="center" vertical="center" wrapText="1"/>
    </xf>
    <xf numFmtId="0" fontId="42" fillId="0" borderId="0" xfId="0" applyFont="1" applyFill="1" applyAlignment="1">
      <alignment horizontal="center" vertical="center" wrapText="1"/>
    </xf>
    <xf numFmtId="0" fontId="42" fillId="0" borderId="26"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35"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0" borderId="32" xfId="0" applyFont="1" applyFill="1" applyBorder="1" applyAlignment="1">
      <alignment horizontal="center" vertical="center" wrapText="1"/>
    </xf>
    <xf numFmtId="0" fontId="42" fillId="0" borderId="37"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102" xfId="0" applyFont="1" applyFill="1" applyBorder="1" applyAlignment="1">
      <alignment horizontal="center" vertical="center"/>
    </xf>
    <xf numFmtId="0" fontId="26" fillId="0" borderId="103" xfId="0" applyFont="1" applyFill="1" applyBorder="1" applyAlignment="1">
      <alignment horizontal="center" vertical="center"/>
    </xf>
    <xf numFmtId="0" fontId="26" fillId="0" borderId="24" xfId="0" applyFont="1" applyFill="1" applyBorder="1" applyAlignment="1" applyProtection="1">
      <alignment horizontal="center" vertical="center"/>
      <protection locked="0"/>
    </xf>
    <xf numFmtId="0" fontId="26" fillId="0" borderId="102" xfId="0" applyFont="1" applyFill="1" applyBorder="1" applyAlignment="1" applyProtection="1">
      <alignment horizontal="center" vertical="center"/>
      <protection locked="0"/>
    </xf>
    <xf numFmtId="0" fontId="26" fillId="0" borderId="103" xfId="0" applyFont="1" applyFill="1" applyBorder="1" applyAlignment="1" applyProtection="1">
      <alignment horizontal="center" vertical="center"/>
      <protection locked="0"/>
    </xf>
    <xf numFmtId="0" fontId="34" fillId="3" borderId="0" xfId="0" applyFont="1" applyFill="1" applyAlignment="1" applyProtection="1">
      <alignment vertical="center"/>
    </xf>
    <xf numFmtId="0" fontId="35" fillId="3" borderId="0" xfId="0" applyFont="1" applyFill="1" applyAlignment="1" applyProtection="1">
      <alignment vertical="center"/>
    </xf>
    <xf numFmtId="0" fontId="36" fillId="3" borderId="114" xfId="0" applyFont="1" applyFill="1" applyBorder="1" applyProtection="1"/>
    <xf numFmtId="0" fontId="36" fillId="3" borderId="115" xfId="0" applyFont="1" applyFill="1" applyBorder="1" applyProtection="1"/>
    <xf numFmtId="0" fontId="54" fillId="0" borderId="0" xfId="0" applyFont="1" applyAlignment="1">
      <alignment horizontal="center" vertical="center" wrapText="1"/>
    </xf>
    <xf numFmtId="0" fontId="54" fillId="0" borderId="0" xfId="0" applyFont="1" applyAlignment="1">
      <alignment horizontal="center" vertical="center"/>
    </xf>
    <xf numFmtId="0" fontId="11" fillId="0" borderId="0" xfId="0" applyFont="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80" xfId="0" applyFont="1" applyBorder="1" applyAlignment="1">
      <alignment horizontal="center" vertical="center"/>
    </xf>
    <xf numFmtId="0" fontId="11" fillId="0" borderId="81" xfId="0" applyFont="1" applyBorder="1" applyAlignment="1">
      <alignment horizontal="center" vertical="center"/>
    </xf>
    <xf numFmtId="0" fontId="11" fillId="0" borderId="12" xfId="0" applyFont="1" applyBorder="1" applyAlignment="1">
      <alignment horizontal="center" vertical="center"/>
    </xf>
    <xf numFmtId="0" fontId="47" fillId="0" borderId="83" xfId="0" applyFont="1" applyBorder="1" applyAlignment="1">
      <alignment horizontal="center" vertical="center" wrapText="1"/>
    </xf>
    <xf numFmtId="0" fontId="47" fillId="0" borderId="66" xfId="0" applyFont="1" applyBorder="1" applyAlignment="1">
      <alignment horizontal="center" vertical="center" wrapText="1"/>
    </xf>
    <xf numFmtId="0" fontId="47" fillId="0" borderId="76" xfId="0" applyFont="1" applyBorder="1" applyAlignment="1">
      <alignment horizontal="center" vertical="center" wrapText="1"/>
    </xf>
    <xf numFmtId="0" fontId="47" fillId="0" borderId="33" xfId="0" applyFont="1" applyBorder="1" applyAlignment="1">
      <alignment horizontal="center" vertical="center" wrapText="1"/>
    </xf>
    <xf numFmtId="0" fontId="47" fillId="0" borderId="30" xfId="0" applyFont="1" applyBorder="1" applyAlignment="1">
      <alignment horizontal="center" vertical="center" wrapText="1"/>
    </xf>
    <xf numFmtId="0" fontId="47" fillId="0" borderId="34" xfId="0" applyFont="1" applyBorder="1" applyAlignment="1">
      <alignment horizontal="center" vertical="center" wrapText="1"/>
    </xf>
    <xf numFmtId="0" fontId="13" fillId="0" borderId="30" xfId="0" applyFont="1" applyBorder="1" applyAlignment="1">
      <alignment horizontal="right"/>
    </xf>
    <xf numFmtId="0" fontId="7" fillId="8" borderId="7" xfId="0" applyFont="1" applyFill="1" applyBorder="1" applyAlignment="1" applyProtection="1">
      <alignment horizontal="center" vertical="top" wrapText="1"/>
    </xf>
    <xf numFmtId="0" fontId="7" fillId="8" borderId="66" xfId="0" applyFont="1" applyFill="1" applyBorder="1" applyAlignment="1" applyProtection="1">
      <alignment horizontal="center" vertical="top" wrapText="1"/>
    </xf>
    <xf numFmtId="0" fontId="7" fillId="8" borderId="8" xfId="0" applyFont="1" applyFill="1" applyBorder="1" applyAlignment="1" applyProtection="1">
      <alignment horizontal="center" vertical="top" wrapText="1"/>
    </xf>
    <xf numFmtId="0" fontId="31" fillId="8" borderId="65" xfId="0" applyFont="1" applyFill="1" applyBorder="1" applyAlignment="1" applyProtection="1">
      <alignment horizontal="center" vertical="center" wrapText="1"/>
    </xf>
    <xf numFmtId="0" fontId="31" fillId="8" borderId="0" xfId="0" applyFont="1" applyFill="1" applyBorder="1" applyAlignment="1" applyProtection="1">
      <alignment horizontal="center" vertical="center"/>
    </xf>
    <xf numFmtId="0" fontId="31" fillId="8" borderId="26" xfId="0" applyFont="1" applyFill="1" applyBorder="1" applyAlignment="1" applyProtection="1">
      <alignment horizontal="center" vertical="center"/>
    </xf>
    <xf numFmtId="0" fontId="31" fillId="8" borderId="65" xfId="0" applyFont="1" applyFill="1" applyBorder="1" applyAlignment="1" applyProtection="1">
      <alignment horizontal="center"/>
    </xf>
    <xf numFmtId="0" fontId="31" fillId="8" borderId="0" xfId="0" applyFont="1" applyFill="1" applyBorder="1" applyAlignment="1" applyProtection="1">
      <alignment horizontal="center"/>
    </xf>
    <xf numFmtId="0" fontId="31" fillId="8" borderId="26" xfId="0" applyFont="1" applyFill="1" applyBorder="1" applyAlignment="1" applyProtection="1">
      <alignment horizontal="center"/>
    </xf>
    <xf numFmtId="0" fontId="31" fillId="0" borderId="65"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32" xfId="0" applyFont="1" applyFill="1" applyBorder="1" applyAlignment="1" applyProtection="1">
      <alignment horizontal="center" vertical="center" wrapText="1"/>
    </xf>
    <xf numFmtId="0" fontId="8" fillId="8" borderId="7"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8" borderId="72" xfId="0" applyFont="1" applyFill="1" applyBorder="1" applyAlignment="1" applyProtection="1">
      <alignment horizontal="center" vertical="center"/>
    </xf>
    <xf numFmtId="0" fontId="13" fillId="0" borderId="2" xfId="0" applyFont="1" applyFill="1" applyBorder="1" applyAlignment="1">
      <alignment vertical="center" shrinkToFit="1"/>
    </xf>
    <xf numFmtId="0" fontId="13" fillId="0" borderId="59" xfId="0" applyFont="1" applyFill="1" applyBorder="1" applyAlignment="1">
      <alignment vertical="center" shrinkToFit="1"/>
    </xf>
    <xf numFmtId="0" fontId="13" fillId="0" borderId="6" xfId="0" applyFont="1" applyFill="1" applyBorder="1" applyAlignment="1">
      <alignment vertical="center" shrinkToFit="1"/>
    </xf>
    <xf numFmtId="180" fontId="44" fillId="0" borderId="2" xfId="1" applyNumberFormat="1" applyFont="1" applyFill="1" applyBorder="1" applyAlignment="1" applyProtection="1">
      <alignment vertical="center" shrinkToFit="1"/>
      <protection locked="0"/>
    </xf>
    <xf numFmtId="180" fontId="44" fillId="0" borderId="59" xfId="1" applyNumberFormat="1" applyFont="1" applyFill="1" applyBorder="1" applyAlignment="1" applyProtection="1">
      <alignment vertical="center" shrinkToFit="1"/>
      <protection locked="0"/>
    </xf>
    <xf numFmtId="180" fontId="44" fillId="0" borderId="6" xfId="1" applyNumberFormat="1" applyFont="1" applyFill="1" applyBorder="1" applyAlignment="1" applyProtection="1">
      <alignment vertical="center" shrinkToFit="1"/>
      <protection locked="0"/>
    </xf>
    <xf numFmtId="180" fontId="44" fillId="0" borderId="158" xfId="1" applyNumberFormat="1" applyFont="1" applyFill="1" applyBorder="1" applyAlignment="1" applyProtection="1">
      <alignment vertical="center" shrinkToFit="1"/>
      <protection locked="0"/>
    </xf>
    <xf numFmtId="0" fontId="0" fillId="0" borderId="27" xfId="0" applyBorder="1" applyAlignment="1" applyProtection="1">
      <alignment horizontal="center" vertical="center"/>
    </xf>
    <xf numFmtId="0" fontId="0" fillId="0" borderId="33" xfId="0" applyBorder="1" applyAlignment="1" applyProtection="1">
      <alignment horizontal="center" vertical="center"/>
    </xf>
    <xf numFmtId="0" fontId="0" fillId="0" borderId="30" xfId="0" applyBorder="1" applyAlignment="1" applyProtection="1">
      <alignment horizontal="center" vertical="center"/>
    </xf>
    <xf numFmtId="0" fontId="0" fillId="0" borderId="71" xfId="0" applyBorder="1" applyAlignment="1" applyProtection="1">
      <alignment horizontal="center" vertical="center"/>
    </xf>
    <xf numFmtId="49" fontId="8" fillId="0" borderId="7" xfId="0" applyNumberFormat="1" applyFont="1" applyFill="1" applyBorder="1" applyAlignment="1" applyProtection="1">
      <alignment horizontal="center" vertical="center"/>
      <protection locked="0"/>
    </xf>
    <xf numFmtId="0" fontId="0" fillId="0" borderId="66" xfId="0" applyFill="1" applyBorder="1" applyAlignment="1" applyProtection="1">
      <protection locked="0"/>
    </xf>
    <xf numFmtId="0" fontId="0" fillId="0" borderId="72" xfId="0" applyFill="1" applyBorder="1" applyAlignment="1" applyProtection="1">
      <protection locked="0"/>
    </xf>
    <xf numFmtId="0" fontId="0" fillId="0" borderId="65" xfId="0" applyFill="1" applyBorder="1" applyAlignment="1" applyProtection="1">
      <protection locked="0"/>
    </xf>
    <xf numFmtId="0" fontId="0" fillId="0" borderId="0" xfId="0" applyFill="1" applyAlignment="1" applyProtection="1">
      <protection locked="0"/>
    </xf>
    <xf numFmtId="0" fontId="0" fillId="0" borderId="73" xfId="0" applyFill="1" applyBorder="1" applyAlignment="1" applyProtection="1">
      <protection locked="0"/>
    </xf>
    <xf numFmtId="0" fontId="8" fillId="0" borderId="7" xfId="0" applyNumberFormat="1" applyFont="1" applyFill="1" applyBorder="1" applyAlignment="1" applyProtection="1">
      <alignment horizontal="center" vertical="center"/>
      <protection locked="0"/>
    </xf>
    <xf numFmtId="0" fontId="0" fillId="0" borderId="66" xfId="0" applyFill="1" applyBorder="1" applyAlignment="1" applyProtection="1">
      <alignment vertical="center"/>
      <protection locked="0"/>
    </xf>
    <xf numFmtId="0" fontId="0" fillId="0" borderId="65"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Fill="1" applyBorder="1" applyAlignment="1" applyProtection="1">
      <alignment vertical="center"/>
      <protection locked="0"/>
    </xf>
    <xf numFmtId="0" fontId="0" fillId="0" borderId="0" xfId="0"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149"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180" fontId="45" fillId="0" borderId="9" xfId="1" applyNumberFormat="1" applyFont="1" applyFill="1" applyBorder="1" applyAlignment="1" applyProtection="1">
      <alignment vertical="center" shrinkToFit="1"/>
      <protection locked="0"/>
    </xf>
    <xf numFmtId="180" fontId="45" fillId="0" borderId="1" xfId="1" applyNumberFormat="1" applyFont="1" applyFill="1" applyBorder="1" applyAlignment="1" applyProtection="1">
      <alignment vertical="center" shrinkToFit="1"/>
      <protection locked="0"/>
    </xf>
    <xf numFmtId="180" fontId="45" fillId="0" borderId="5" xfId="1" applyNumberFormat="1" applyFont="1" applyFill="1" applyBorder="1" applyAlignment="1" applyProtection="1">
      <alignment vertical="center" shrinkToFit="1"/>
      <protection locked="0"/>
    </xf>
    <xf numFmtId="0" fontId="26" fillId="0" borderId="93" xfId="0" applyFont="1" applyFill="1" applyBorder="1" applyAlignment="1">
      <alignment vertical="center"/>
    </xf>
    <xf numFmtId="0" fontId="26" fillId="0" borderId="94" xfId="0" applyFont="1" applyFill="1" applyBorder="1" applyAlignment="1">
      <alignment vertical="center"/>
    </xf>
    <xf numFmtId="0" fontId="26" fillId="0" borderId="54" xfId="0" applyFont="1" applyFill="1" applyBorder="1" applyAlignment="1">
      <alignment vertical="center"/>
    </xf>
    <xf numFmtId="180" fontId="44" fillId="0" borderId="160" xfId="1" applyNumberFormat="1" applyFont="1" applyFill="1" applyBorder="1" applyAlignment="1" applyProtection="1">
      <alignment vertical="center" shrinkToFit="1"/>
      <protection locked="0"/>
    </xf>
    <xf numFmtId="0" fontId="26" fillId="3" borderId="93" xfId="0" applyFont="1" applyFill="1" applyBorder="1" applyAlignment="1">
      <alignment vertical="center"/>
    </xf>
    <xf numFmtId="0" fontId="26" fillId="3" borderId="94" xfId="0" applyFont="1" applyFill="1" applyBorder="1" applyAlignment="1">
      <alignment vertical="center"/>
    </xf>
    <xf numFmtId="0" fontId="26" fillId="3" borderId="54" xfId="0" applyFont="1" applyFill="1" applyBorder="1" applyAlignment="1">
      <alignment vertical="center"/>
    </xf>
    <xf numFmtId="0" fontId="13" fillId="0" borderId="59" xfId="0" applyFont="1" applyFill="1" applyBorder="1" applyAlignment="1">
      <alignment horizontal="left" vertical="center" shrinkToFit="1"/>
    </xf>
    <xf numFmtId="0" fontId="13" fillId="0" borderId="6" xfId="0" applyFont="1" applyFill="1" applyBorder="1" applyAlignment="1">
      <alignment horizontal="left" vertical="center" shrinkToFit="1"/>
    </xf>
    <xf numFmtId="180" fontId="4" fillId="0" borderId="9" xfId="1" applyNumberFormat="1" applyFont="1" applyFill="1" applyBorder="1" applyAlignment="1" applyProtection="1">
      <alignment horizontal="right" vertical="center" shrinkToFit="1"/>
      <protection locked="0"/>
    </xf>
    <xf numFmtId="180" fontId="4" fillId="0" borderId="1" xfId="1" applyNumberFormat="1" applyFont="1" applyFill="1" applyBorder="1" applyAlignment="1" applyProtection="1">
      <alignment horizontal="right" vertical="center" shrinkToFit="1"/>
      <protection locked="0"/>
    </xf>
    <xf numFmtId="180" fontId="4" fillId="0" borderId="5" xfId="1" applyNumberFormat="1" applyFont="1" applyFill="1" applyBorder="1" applyAlignment="1" applyProtection="1">
      <alignment horizontal="right" vertical="center" shrinkToFit="1"/>
      <protection locked="0"/>
    </xf>
    <xf numFmtId="180" fontId="8" fillId="0" borderId="9" xfId="1" applyNumberFormat="1" applyFont="1" applyFill="1" applyBorder="1" applyAlignment="1" applyProtection="1">
      <alignment horizontal="right" vertical="center" shrinkToFit="1"/>
      <protection locked="0"/>
    </xf>
    <xf numFmtId="180" fontId="8" fillId="0" borderId="1" xfId="1" applyNumberFormat="1" applyFont="1" applyFill="1" applyBorder="1" applyAlignment="1" applyProtection="1">
      <alignment horizontal="right" vertical="center" shrinkToFit="1"/>
      <protection locked="0"/>
    </xf>
    <xf numFmtId="180" fontId="8" fillId="0" borderId="5" xfId="1" applyNumberFormat="1" applyFont="1" applyFill="1" applyBorder="1" applyAlignment="1" applyProtection="1">
      <alignment horizontal="right" vertical="center" shrinkToFit="1"/>
      <protection locked="0"/>
    </xf>
    <xf numFmtId="0" fontId="0" fillId="0" borderId="85" xfId="0" applyFont="1" applyFill="1" applyBorder="1" applyAlignment="1">
      <alignment vertical="center" wrapText="1"/>
    </xf>
    <xf numFmtId="0" fontId="0" fillId="0" borderId="58" xfId="0" applyFont="1" applyFill="1" applyBorder="1" applyAlignment="1">
      <alignment vertical="center" wrapText="1"/>
    </xf>
    <xf numFmtId="0" fontId="0" fillId="0" borderId="14" xfId="0" applyFont="1" applyFill="1" applyBorder="1" applyAlignment="1">
      <alignment vertical="center" wrapText="1"/>
    </xf>
    <xf numFmtId="180" fontId="8" fillId="0" borderId="157" xfId="1" applyNumberFormat="1" applyFont="1" applyFill="1" applyBorder="1" applyAlignment="1" applyProtection="1">
      <alignment horizontal="right" vertical="center" shrinkToFit="1"/>
      <protection locked="0"/>
    </xf>
    <xf numFmtId="180" fontId="44" fillId="0" borderId="43" xfId="1" applyNumberFormat="1" applyFont="1" applyFill="1" applyBorder="1" applyAlignment="1" applyProtection="1">
      <alignment vertical="center" shrinkToFit="1"/>
      <protection locked="0"/>
    </xf>
    <xf numFmtId="180" fontId="44" fillId="0" borderId="20" xfId="1" applyNumberFormat="1" applyFont="1" applyFill="1" applyBorder="1" applyAlignment="1" applyProtection="1">
      <alignment vertical="center" shrinkToFit="1"/>
      <protection locked="0"/>
    </xf>
    <xf numFmtId="180" fontId="44" fillId="0" borderId="18" xfId="1" applyNumberFormat="1" applyFont="1" applyFill="1" applyBorder="1" applyAlignment="1" applyProtection="1">
      <alignment vertical="center" shrinkToFit="1"/>
      <protection locked="0"/>
    </xf>
    <xf numFmtId="180" fontId="44" fillId="0" borderId="101" xfId="1" applyNumberFormat="1" applyFont="1" applyFill="1" applyBorder="1" applyAlignment="1" applyProtection="1">
      <alignment vertical="center" shrinkToFit="1"/>
      <protection locked="0"/>
    </xf>
    <xf numFmtId="0" fontId="7" fillId="0" borderId="27" xfId="0" applyFont="1" applyFill="1" applyBorder="1" applyAlignment="1">
      <alignment horizontal="center" vertical="center" wrapText="1"/>
    </xf>
    <xf numFmtId="0" fontId="13" fillId="0" borderId="17" xfId="0" applyFont="1" applyFill="1" applyBorder="1" applyAlignment="1">
      <alignment vertical="center"/>
    </xf>
    <xf numFmtId="0" fontId="13" fillId="0" borderId="4" xfId="0" applyFont="1" applyFill="1" applyBorder="1" applyAlignment="1">
      <alignment vertical="center"/>
    </xf>
    <xf numFmtId="180" fontId="44" fillId="0" borderId="7" xfId="1" applyNumberFormat="1" applyFont="1" applyFill="1" applyBorder="1" applyAlignment="1" applyProtection="1">
      <alignment vertical="center" shrinkToFit="1"/>
      <protection locked="0"/>
    </xf>
    <xf numFmtId="180" fontId="44" fillId="0" borderId="66" xfId="1" applyNumberFormat="1" applyFont="1" applyFill="1" applyBorder="1" applyAlignment="1" applyProtection="1">
      <alignment vertical="center" shrinkToFit="1"/>
      <protection locked="0"/>
    </xf>
    <xf numFmtId="180" fontId="44" fillId="0" borderId="8" xfId="1" applyNumberFormat="1" applyFont="1" applyFill="1" applyBorder="1" applyAlignment="1" applyProtection="1">
      <alignment vertical="center" shrinkToFit="1"/>
      <protection locked="0"/>
    </xf>
    <xf numFmtId="0" fontId="13" fillId="2" borderId="9" xfId="0" applyFont="1" applyFill="1" applyBorder="1" applyAlignment="1">
      <alignment vertical="center" shrinkToFit="1"/>
    </xf>
    <xf numFmtId="0" fontId="13" fillId="2" borderId="1" xfId="0" applyFont="1" applyFill="1" applyBorder="1" applyAlignment="1">
      <alignment vertical="center" shrinkToFit="1"/>
    </xf>
    <xf numFmtId="0" fontId="13" fillId="2" borderId="5" xfId="0" applyFont="1" applyFill="1" applyBorder="1" applyAlignment="1">
      <alignment vertical="center" shrinkToFit="1"/>
    </xf>
    <xf numFmtId="180" fontId="44" fillId="2" borderId="9" xfId="1" applyNumberFormat="1" applyFont="1" applyFill="1" applyBorder="1" applyAlignment="1" applyProtection="1">
      <alignment vertical="center" shrinkToFit="1"/>
    </xf>
    <xf numFmtId="180" fontId="44" fillId="2" borderId="1" xfId="1" applyNumberFormat="1" applyFont="1" applyFill="1" applyBorder="1" applyAlignment="1" applyProtection="1">
      <alignment vertical="center" shrinkToFit="1"/>
    </xf>
    <xf numFmtId="180" fontId="44" fillId="2" borderId="5" xfId="1" applyNumberFormat="1" applyFont="1" applyFill="1" applyBorder="1" applyAlignment="1" applyProtection="1">
      <alignment vertical="center" shrinkToFit="1"/>
    </xf>
    <xf numFmtId="180" fontId="44" fillId="2" borderId="157" xfId="1" applyNumberFormat="1" applyFont="1" applyFill="1" applyBorder="1" applyAlignment="1" applyProtection="1">
      <alignment vertical="center" shrinkToFit="1"/>
    </xf>
    <xf numFmtId="0" fontId="0" fillId="0" borderId="44"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86"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73"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5" xfId="0" applyFont="1" applyFill="1" applyBorder="1" applyAlignment="1">
      <alignment vertical="center" wrapText="1"/>
    </xf>
    <xf numFmtId="0" fontId="13" fillId="0" borderId="23" xfId="0" applyFont="1" applyFill="1" applyBorder="1" applyAlignment="1">
      <alignment vertical="center"/>
    </xf>
    <xf numFmtId="0" fontId="13" fillId="0" borderId="2" xfId="0" applyFont="1" applyFill="1" applyBorder="1" applyAlignment="1">
      <alignment vertical="center"/>
    </xf>
    <xf numFmtId="0" fontId="13" fillId="0" borderId="59" xfId="0" applyFont="1" applyFill="1" applyBorder="1" applyAlignment="1">
      <alignment vertical="center"/>
    </xf>
    <xf numFmtId="0" fontId="13" fillId="0" borderId="9" xfId="0" applyFont="1" applyFill="1" applyBorder="1" applyAlignment="1">
      <alignment vertical="center"/>
    </xf>
    <xf numFmtId="0" fontId="13" fillId="0" borderId="1" xfId="0" applyFont="1" applyFill="1" applyBorder="1" applyAlignment="1">
      <alignment vertical="center"/>
    </xf>
    <xf numFmtId="0" fontId="13" fillId="0" borderId="5" xfId="0" applyFont="1" applyFill="1" applyBorder="1" applyAlignment="1">
      <alignment vertical="center"/>
    </xf>
    <xf numFmtId="0" fontId="13" fillId="0" borderId="6" xfId="0" applyFont="1" applyFill="1" applyBorder="1" applyAlignment="1">
      <alignment vertical="center"/>
    </xf>
    <xf numFmtId="0" fontId="26" fillId="0" borderId="91" xfId="0" applyFont="1" applyFill="1" applyBorder="1" applyAlignment="1">
      <alignment vertical="center"/>
    </xf>
    <xf numFmtId="0" fontId="26" fillId="0" borderId="41" xfId="0" applyFont="1" applyFill="1" applyBorder="1" applyAlignment="1">
      <alignment vertical="center"/>
    </xf>
    <xf numFmtId="0" fontId="26" fillId="0" borderId="92" xfId="0" applyFont="1" applyFill="1" applyBorder="1" applyAlignment="1">
      <alignment vertical="center"/>
    </xf>
    <xf numFmtId="180" fontId="44" fillId="0" borderId="159" xfId="1" applyNumberFormat="1" applyFont="1" applyFill="1" applyBorder="1" applyAlignment="1" applyProtection="1">
      <alignment horizontal="right" vertical="center" shrinkToFit="1"/>
      <protection locked="0"/>
    </xf>
    <xf numFmtId="180" fontId="44" fillId="0" borderId="41" xfId="1" applyNumberFormat="1" applyFont="1" applyFill="1" applyBorder="1" applyAlignment="1" applyProtection="1">
      <alignment horizontal="right" vertical="center" shrinkToFit="1"/>
      <protection locked="0"/>
    </xf>
    <xf numFmtId="180" fontId="44" fillId="0" borderId="160" xfId="1" applyNumberFormat="1" applyFont="1" applyFill="1" applyBorder="1" applyAlignment="1" applyProtection="1">
      <alignment horizontal="right" vertical="center" shrinkToFit="1"/>
      <protection locked="0"/>
    </xf>
    <xf numFmtId="0" fontId="26" fillId="3" borderId="95" xfId="0" applyFont="1" applyFill="1" applyBorder="1" applyAlignment="1">
      <alignment vertical="center"/>
    </xf>
    <xf numFmtId="0" fontId="26" fillId="3" borderId="96" xfId="0" applyFont="1" applyFill="1" applyBorder="1" applyAlignment="1">
      <alignment vertical="center"/>
    </xf>
    <xf numFmtId="0" fontId="26" fillId="3" borderId="97" xfId="0" applyFont="1" applyFill="1" applyBorder="1" applyAlignment="1">
      <alignment vertical="center"/>
    </xf>
    <xf numFmtId="180" fontId="44" fillId="3" borderId="163" xfId="1" applyNumberFormat="1" applyFont="1" applyFill="1" applyBorder="1" applyAlignment="1" applyProtection="1">
      <alignment horizontal="right" vertical="center" shrinkToFit="1"/>
    </xf>
    <xf numFmtId="180" fontId="44" fillId="3" borderId="96" xfId="1" applyNumberFormat="1" applyFont="1" applyFill="1" applyBorder="1" applyAlignment="1" applyProtection="1">
      <alignment horizontal="right" vertical="center" shrinkToFit="1"/>
    </xf>
    <xf numFmtId="180" fontId="44" fillId="3" borderId="164" xfId="1" applyNumberFormat="1" applyFont="1" applyFill="1" applyBorder="1" applyAlignment="1" applyProtection="1">
      <alignment horizontal="right" vertical="center" shrinkToFit="1"/>
    </xf>
    <xf numFmtId="0" fontId="6" fillId="3" borderId="13" xfId="0" applyFont="1" applyFill="1" applyBorder="1" applyAlignment="1">
      <alignment horizontal="center" wrapText="1"/>
    </xf>
    <xf numFmtId="0" fontId="6" fillId="3" borderId="13" xfId="0" applyFont="1" applyFill="1" applyBorder="1" applyAlignment="1">
      <alignment horizontal="center"/>
    </xf>
    <xf numFmtId="0" fontId="48" fillId="3" borderId="13" xfId="0" applyFont="1" applyFill="1" applyBorder="1" applyAlignment="1">
      <alignment horizontal="center" vertical="center"/>
    </xf>
    <xf numFmtId="0" fontId="26" fillId="3" borderId="91" xfId="0" applyFont="1" applyFill="1" applyBorder="1" applyAlignment="1">
      <alignment vertical="center"/>
    </xf>
    <xf numFmtId="0" fontId="26" fillId="3" borderId="41" xfId="0" applyFont="1" applyFill="1" applyBorder="1" applyAlignment="1">
      <alignment vertical="center"/>
    </xf>
    <xf numFmtId="0" fontId="26" fillId="3" borderId="92" xfId="0" applyFont="1" applyFill="1" applyBorder="1" applyAlignment="1">
      <alignment vertical="center"/>
    </xf>
    <xf numFmtId="180" fontId="44" fillId="3" borderId="159" xfId="1" applyNumberFormat="1" applyFont="1" applyFill="1" applyBorder="1" applyAlignment="1" applyProtection="1">
      <alignment horizontal="right" vertical="center" shrinkToFit="1"/>
    </xf>
    <xf numFmtId="180" fontId="44" fillId="3" borderId="41" xfId="1" applyNumberFormat="1" applyFont="1" applyFill="1" applyBorder="1" applyAlignment="1" applyProtection="1">
      <alignment horizontal="right" vertical="center" shrinkToFit="1"/>
    </xf>
    <xf numFmtId="180" fontId="44" fillId="3" borderId="92" xfId="1" applyNumberFormat="1" applyFont="1" applyFill="1" applyBorder="1" applyAlignment="1" applyProtection="1">
      <alignment horizontal="right" vertical="center" shrinkToFit="1"/>
    </xf>
    <xf numFmtId="180" fontId="44" fillId="3" borderId="97" xfId="1" applyNumberFormat="1" applyFont="1" applyFill="1" applyBorder="1" applyAlignment="1" applyProtection="1">
      <alignment horizontal="right" vertical="center" shrinkToFit="1"/>
    </xf>
    <xf numFmtId="180" fontId="44" fillId="0" borderId="43" xfId="1" applyNumberFormat="1" applyFont="1" applyFill="1" applyBorder="1" applyAlignment="1" applyProtection="1">
      <alignment horizontal="right" vertical="center" shrinkToFit="1"/>
      <protection locked="0"/>
    </xf>
    <xf numFmtId="180" fontId="44" fillId="0" borderId="20" xfId="1" applyNumberFormat="1" applyFont="1" applyFill="1" applyBorder="1" applyAlignment="1" applyProtection="1">
      <alignment horizontal="right" vertical="center" shrinkToFit="1"/>
      <protection locked="0"/>
    </xf>
    <xf numFmtId="180" fontId="44" fillId="0" borderId="101" xfId="1" applyNumberFormat="1" applyFont="1" applyFill="1" applyBorder="1" applyAlignment="1" applyProtection="1">
      <alignment horizontal="right" vertical="center" shrinkToFit="1"/>
      <protection locked="0"/>
    </xf>
    <xf numFmtId="180" fontId="44" fillId="0" borderId="9" xfId="1" applyNumberFormat="1" applyFont="1" applyFill="1" applyBorder="1" applyAlignment="1" applyProtection="1">
      <alignment horizontal="right" vertical="center" shrinkToFit="1"/>
      <protection locked="0"/>
    </xf>
    <xf numFmtId="180" fontId="44" fillId="0" borderId="1" xfId="1" applyNumberFormat="1" applyFont="1" applyFill="1" applyBorder="1" applyAlignment="1" applyProtection="1">
      <alignment horizontal="right" vertical="center" shrinkToFit="1"/>
      <protection locked="0"/>
    </xf>
    <xf numFmtId="180" fontId="44" fillId="0" borderId="157" xfId="1" applyNumberFormat="1" applyFont="1" applyFill="1" applyBorder="1" applyAlignment="1" applyProtection="1">
      <alignment horizontal="right" vertical="center" shrinkToFit="1"/>
      <protection locked="0"/>
    </xf>
    <xf numFmtId="180" fontId="44" fillId="0" borderId="5" xfId="1" applyNumberFormat="1" applyFont="1" applyFill="1" applyBorder="1" applyAlignment="1" applyProtection="1">
      <alignment horizontal="right" vertical="center" shrinkToFit="1"/>
      <protection locked="0"/>
    </xf>
    <xf numFmtId="0" fontId="26" fillId="0" borderId="0" xfId="0" applyFont="1" applyAlignment="1">
      <alignment horizontal="center" vertical="center" wrapText="1"/>
    </xf>
    <xf numFmtId="0" fontId="26" fillId="0" borderId="0" xfId="0" applyFont="1" applyAlignment="1">
      <alignment horizontal="center" vertical="center"/>
    </xf>
    <xf numFmtId="0" fontId="43" fillId="0" borderId="31" xfId="0" applyFont="1" applyBorder="1" applyAlignment="1">
      <alignment horizontal="center" vertical="center" shrinkToFit="1"/>
    </xf>
    <xf numFmtId="0" fontId="43" fillId="0" borderId="28" xfId="0" applyFont="1" applyBorder="1" applyAlignment="1">
      <alignment horizontal="center" vertical="center" shrinkToFit="1"/>
    </xf>
    <xf numFmtId="0" fontId="43" fillId="0" borderId="68" xfId="0" applyFont="1" applyBorder="1" applyAlignment="1">
      <alignment horizontal="center" vertical="center" shrinkToFit="1"/>
    </xf>
    <xf numFmtId="0" fontId="43" fillId="0" borderId="27" xfId="0" applyFont="1" applyBorder="1" applyAlignment="1">
      <alignment horizontal="center" vertical="center" shrinkToFit="1"/>
    </xf>
    <xf numFmtId="0" fontId="43" fillId="0" borderId="0" xfId="0" applyFont="1" applyAlignment="1">
      <alignment horizontal="center" vertical="center" shrinkToFit="1"/>
    </xf>
    <xf numFmtId="0" fontId="43" fillId="0" borderId="26" xfId="0" applyFont="1" applyBorder="1" applyAlignment="1">
      <alignment horizontal="center" vertical="center" shrinkToFit="1"/>
    </xf>
    <xf numFmtId="0" fontId="43" fillId="0" borderId="90" xfId="0" applyFont="1" applyBorder="1" applyAlignment="1">
      <alignment horizontal="center" vertical="center" shrinkToFit="1"/>
    </xf>
    <xf numFmtId="0" fontId="43" fillId="0" borderId="20" xfId="0" applyFont="1" applyBorder="1" applyAlignment="1">
      <alignment horizontal="center" vertical="center" shrinkToFit="1"/>
    </xf>
    <xf numFmtId="0" fontId="43" fillId="0" borderId="18" xfId="0" applyFont="1" applyBorder="1" applyAlignment="1">
      <alignment horizontal="center" vertical="center" shrinkToFit="1"/>
    </xf>
    <xf numFmtId="0" fontId="43" fillId="0" borderId="67" xfId="0" quotePrefix="1" applyFont="1" applyBorder="1" applyAlignment="1">
      <alignment horizontal="center" vertical="center"/>
    </xf>
    <xf numFmtId="0" fontId="43" fillId="0" borderId="28" xfId="0" applyFont="1" applyBorder="1" applyAlignment="1">
      <alignment horizontal="center" vertical="center"/>
    </xf>
    <xf numFmtId="0" fontId="43" fillId="0" borderId="68" xfId="0" applyFont="1" applyBorder="1" applyAlignment="1">
      <alignment horizontal="center" vertical="center"/>
    </xf>
    <xf numFmtId="0" fontId="43" fillId="0" borderId="25" xfId="0" applyFont="1" applyBorder="1" applyAlignment="1">
      <alignment horizontal="center" vertical="center"/>
    </xf>
    <xf numFmtId="0" fontId="43" fillId="0" borderId="64" xfId="0" applyFont="1" applyBorder="1" applyAlignment="1">
      <alignment horizontal="center" vertical="center"/>
    </xf>
    <xf numFmtId="0" fontId="43" fillId="0" borderId="84" xfId="0" applyFont="1" applyBorder="1" applyAlignment="1">
      <alignment horizontal="center" vertical="center"/>
    </xf>
    <xf numFmtId="180" fontId="8" fillId="3" borderId="154" xfId="1" applyNumberFormat="1" applyFont="1" applyFill="1" applyBorder="1" applyAlignment="1" applyProtection="1">
      <alignment horizontal="right" vertical="center" shrinkToFit="1"/>
      <protection hidden="1"/>
    </xf>
    <xf numFmtId="180" fontId="8" fillId="3" borderId="94" xfId="1" applyNumberFormat="1" applyFont="1" applyFill="1" applyBorder="1" applyAlignment="1" applyProtection="1">
      <alignment horizontal="right" vertical="center" shrinkToFit="1"/>
      <protection hidden="1"/>
    </xf>
    <xf numFmtId="180" fontId="8" fillId="3" borderId="54" xfId="1" applyNumberFormat="1" applyFont="1" applyFill="1" applyBorder="1" applyAlignment="1" applyProtection="1">
      <alignment horizontal="right" vertical="center" shrinkToFit="1"/>
      <protection hidden="1"/>
    </xf>
    <xf numFmtId="180" fontId="8" fillId="3" borderId="155" xfId="1" applyNumberFormat="1" applyFont="1" applyFill="1" applyBorder="1" applyAlignment="1" applyProtection="1">
      <alignment horizontal="right" vertical="center" shrinkToFit="1"/>
      <protection hidden="1"/>
    </xf>
    <xf numFmtId="180" fontId="44" fillId="0" borderId="24" xfId="1" applyNumberFormat="1" applyFont="1" applyFill="1" applyBorder="1" applyAlignment="1" applyProtection="1">
      <alignment horizontal="right" vertical="center" shrinkToFit="1"/>
      <protection locked="0"/>
    </xf>
    <xf numFmtId="180" fontId="44" fillId="0" borderId="102" xfId="1" applyNumberFormat="1" applyFont="1" applyFill="1" applyBorder="1" applyAlignment="1" applyProtection="1">
      <alignment horizontal="right" vertical="center" shrinkToFit="1"/>
      <protection locked="0"/>
    </xf>
    <xf numFmtId="180" fontId="44" fillId="0" borderId="152" xfId="1" applyNumberFormat="1" applyFont="1" applyFill="1" applyBorder="1" applyAlignment="1" applyProtection="1">
      <alignment horizontal="right" vertical="center" shrinkToFit="1"/>
      <protection locked="0"/>
    </xf>
    <xf numFmtId="0" fontId="13" fillId="2" borderId="80" xfId="0" applyFont="1" applyFill="1" applyBorder="1" applyAlignment="1">
      <alignment vertical="center" shrinkToFit="1"/>
    </xf>
    <xf numFmtId="0" fontId="13" fillId="2" borderId="81" xfId="0" applyFont="1" applyFill="1" applyBorder="1" applyAlignment="1">
      <alignment vertical="center" shrinkToFit="1"/>
    </xf>
    <xf numFmtId="0" fontId="13" fillId="2" borderId="12" xfId="0" applyFont="1" applyFill="1" applyBorder="1" applyAlignment="1">
      <alignment vertical="center" shrinkToFit="1"/>
    </xf>
    <xf numFmtId="180" fontId="44" fillId="2" borderId="13" xfId="1" applyNumberFormat="1" applyFont="1" applyFill="1" applyBorder="1" applyAlignment="1" applyProtection="1">
      <alignment horizontal="right" vertical="center" shrinkToFit="1"/>
    </xf>
    <xf numFmtId="180" fontId="44" fillId="2" borderId="46" xfId="1" applyNumberFormat="1" applyFont="1" applyFill="1" applyBorder="1" applyAlignment="1" applyProtection="1">
      <alignment horizontal="right" vertical="center" shrinkToFit="1"/>
    </xf>
    <xf numFmtId="0" fontId="13" fillId="0" borderId="7" xfId="0" applyFont="1" applyBorder="1" applyAlignment="1">
      <alignment horizontal="center" vertical="center" wrapText="1" shrinkToFit="1"/>
    </xf>
    <xf numFmtId="0" fontId="13" fillId="0" borderId="6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65" xfId="0" applyFont="1" applyBorder="1" applyAlignment="1">
      <alignment horizontal="center" vertical="center" shrinkToFit="1"/>
    </xf>
    <xf numFmtId="0" fontId="13" fillId="0" borderId="0" xfId="0" applyFont="1" applyAlignment="1">
      <alignment horizontal="center" vertical="center" shrinkToFit="1"/>
    </xf>
    <xf numFmtId="0" fontId="13" fillId="0" borderId="26"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23" xfId="0" applyFont="1" applyBorder="1" applyAlignment="1">
      <alignment vertical="center" shrinkToFit="1"/>
    </xf>
    <xf numFmtId="0" fontId="13" fillId="0" borderId="17" xfId="0" applyFont="1" applyBorder="1" applyAlignment="1">
      <alignment vertical="center" shrinkToFit="1"/>
    </xf>
    <xf numFmtId="0" fontId="13" fillId="0" borderId="4" xfId="0" applyFont="1" applyBorder="1" applyAlignment="1">
      <alignment vertical="center" shrinkToFit="1"/>
    </xf>
    <xf numFmtId="0" fontId="26" fillId="0" borderId="91" xfId="0" applyFont="1" applyBorder="1" applyAlignment="1">
      <alignment vertical="center" shrinkToFit="1"/>
    </xf>
    <xf numFmtId="0" fontId="26" fillId="0" borderId="41" xfId="0" applyFont="1" applyBorder="1" applyAlignment="1">
      <alignment vertical="center" shrinkToFit="1"/>
    </xf>
    <xf numFmtId="0" fontId="26" fillId="0" borderId="92" xfId="0" applyFont="1" applyBorder="1" applyAlignment="1">
      <alignment vertical="center" shrinkToFit="1"/>
    </xf>
    <xf numFmtId="180" fontId="44" fillId="0" borderId="56" xfId="1" applyNumberFormat="1" applyFont="1" applyFill="1" applyBorder="1" applyAlignment="1" applyProtection="1">
      <alignment horizontal="right" vertical="center" shrinkToFit="1"/>
      <protection locked="0"/>
    </xf>
    <xf numFmtId="0" fontId="13" fillId="0" borderId="83" xfId="0" applyFont="1" applyBorder="1" applyAlignment="1">
      <alignment horizontal="center" vertical="center" wrapText="1" shrinkToFit="1"/>
    </xf>
    <xf numFmtId="0" fontId="13" fillId="0" borderId="27" xfId="0" applyFont="1" applyBorder="1" applyAlignment="1">
      <alignment horizontal="center" vertical="center" shrinkToFit="1"/>
    </xf>
    <xf numFmtId="0" fontId="13" fillId="0" borderId="90"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18" xfId="0" applyFont="1" applyBorder="1" applyAlignment="1">
      <alignment horizontal="center" vertical="center" shrinkToFit="1"/>
    </xf>
    <xf numFmtId="180" fontId="8" fillId="6" borderId="80" xfId="1" applyNumberFormat="1" applyFont="1" applyFill="1" applyBorder="1" applyAlignment="1" applyProtection="1">
      <alignment horizontal="right" vertical="center" shrinkToFit="1"/>
      <protection hidden="1"/>
    </xf>
    <xf numFmtId="180" fontId="8" fillId="6" borderId="81" xfId="1" applyNumberFormat="1" applyFont="1" applyFill="1" applyBorder="1" applyAlignment="1" applyProtection="1">
      <alignment horizontal="right" vertical="center" shrinkToFit="1"/>
      <protection hidden="1"/>
    </xf>
    <xf numFmtId="180" fontId="8" fillId="6" borderId="12" xfId="1" applyNumberFormat="1" applyFont="1" applyFill="1" applyBorder="1" applyAlignment="1" applyProtection="1">
      <alignment horizontal="right" vertical="center" shrinkToFit="1"/>
      <protection hidden="1"/>
    </xf>
    <xf numFmtId="180" fontId="8" fillId="6" borderId="165" xfId="1" applyNumberFormat="1" applyFont="1" applyFill="1" applyBorder="1" applyAlignment="1" applyProtection="1">
      <alignment horizontal="right" vertical="center" shrinkToFit="1"/>
      <protection hidden="1"/>
    </xf>
    <xf numFmtId="180" fontId="44" fillId="0" borderId="23" xfId="1" applyNumberFormat="1" applyFont="1" applyFill="1" applyBorder="1" applyAlignment="1" applyProtection="1">
      <alignment horizontal="right" vertical="center" shrinkToFit="1"/>
      <protection locked="0"/>
    </xf>
    <xf numFmtId="180" fontId="44" fillId="0" borderId="17" xfId="1" applyNumberFormat="1" applyFont="1" applyFill="1" applyBorder="1" applyAlignment="1" applyProtection="1">
      <alignment horizontal="right" vertical="center" shrinkToFit="1"/>
      <protection locked="0"/>
    </xf>
    <xf numFmtId="180" fontId="44" fillId="0" borderId="156" xfId="1" applyNumberFormat="1" applyFont="1" applyFill="1" applyBorder="1" applyAlignment="1" applyProtection="1">
      <alignment horizontal="right" vertical="center" shrinkToFit="1"/>
      <protection locked="0"/>
    </xf>
    <xf numFmtId="0" fontId="13" fillId="0" borderId="9" xfId="0" applyFont="1" applyBorder="1" applyAlignment="1">
      <alignment vertical="center" shrinkToFit="1"/>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24" xfId="0" applyFont="1" applyBorder="1" applyAlignment="1">
      <alignment vertical="center" shrinkToFit="1"/>
    </xf>
    <xf numFmtId="0" fontId="13" fillId="0" borderId="102" xfId="0" applyFont="1" applyBorder="1" applyAlignment="1">
      <alignment vertical="center" shrinkToFit="1"/>
    </xf>
    <xf numFmtId="0" fontId="13" fillId="0" borderId="103" xfId="0" applyFont="1" applyBorder="1" applyAlignment="1">
      <alignment vertical="center" shrinkToFit="1"/>
    </xf>
    <xf numFmtId="180" fontId="44" fillId="0" borderId="166" xfId="1" applyNumberFormat="1" applyFont="1" applyFill="1" applyBorder="1" applyAlignment="1" applyProtection="1">
      <alignment horizontal="right" vertical="center" shrinkToFit="1"/>
      <protection locked="0"/>
    </xf>
    <xf numFmtId="0" fontId="13" fillId="0" borderId="80" xfId="0" applyFont="1" applyBorder="1" applyAlignment="1">
      <alignment vertical="center" shrinkToFit="1"/>
    </xf>
    <xf numFmtId="0" fontId="13" fillId="0" borderId="81" xfId="0" applyFont="1" applyBorder="1" applyAlignment="1">
      <alignment vertical="center" shrinkToFit="1"/>
    </xf>
    <xf numFmtId="0" fontId="13" fillId="0" borderId="12" xfId="0" applyFont="1" applyBorder="1" applyAlignment="1">
      <alignment vertical="center" shrinkToFit="1"/>
    </xf>
    <xf numFmtId="180" fontId="44" fillId="0" borderId="13" xfId="1" applyNumberFormat="1" applyFont="1" applyFill="1" applyBorder="1" applyAlignment="1" applyProtection="1">
      <alignment horizontal="right" vertical="center" shrinkToFit="1"/>
      <protection locked="0"/>
    </xf>
    <xf numFmtId="180" fontId="44" fillId="0" borderId="80" xfId="1" applyNumberFormat="1" applyFont="1" applyFill="1" applyBorder="1" applyAlignment="1" applyProtection="1">
      <alignment horizontal="right" vertical="center" shrinkToFit="1"/>
      <protection locked="0"/>
    </xf>
    <xf numFmtId="180" fontId="44" fillId="0" borderId="81" xfId="1" applyNumberFormat="1" applyFont="1" applyFill="1" applyBorder="1" applyAlignment="1" applyProtection="1">
      <alignment horizontal="right" vertical="center" shrinkToFit="1"/>
      <protection locked="0"/>
    </xf>
    <xf numFmtId="180" fontId="44" fillId="0" borderId="165" xfId="1" applyNumberFormat="1" applyFont="1" applyFill="1" applyBorder="1" applyAlignment="1" applyProtection="1">
      <alignment horizontal="right" vertical="center" shrinkToFit="1"/>
      <protection locked="0"/>
    </xf>
    <xf numFmtId="0" fontId="26" fillId="3" borderId="91" xfId="0" applyFont="1" applyFill="1" applyBorder="1" applyAlignment="1">
      <alignment vertical="center" shrinkToFit="1"/>
    </xf>
    <xf numFmtId="0" fontId="26" fillId="3" borderId="41" xfId="0" applyFont="1" applyFill="1" applyBorder="1" applyAlignment="1">
      <alignment vertical="center" shrinkToFit="1"/>
    </xf>
    <xf numFmtId="0" fontId="26" fillId="3" borderId="92" xfId="0" applyFont="1" applyFill="1" applyBorder="1" applyAlignment="1">
      <alignment vertical="center" shrinkToFit="1"/>
    </xf>
    <xf numFmtId="180" fontId="44" fillId="3" borderId="55" xfId="1" applyNumberFormat="1" applyFont="1" applyFill="1" applyBorder="1" applyAlignment="1" applyProtection="1">
      <alignment vertical="center" shrinkToFit="1"/>
    </xf>
    <xf numFmtId="180" fontId="44" fillId="3" borderId="47" xfId="1" applyNumberFormat="1" applyFont="1" applyFill="1" applyBorder="1" applyAlignment="1" applyProtection="1">
      <alignment vertical="center" shrinkToFit="1"/>
    </xf>
    <xf numFmtId="0" fontId="13" fillId="0" borderId="109" xfId="0" applyFont="1" applyBorder="1" applyAlignment="1">
      <alignment vertical="center" wrapText="1"/>
    </xf>
    <xf numFmtId="0" fontId="13" fillId="0" borderId="106" xfId="0" applyFont="1" applyBorder="1" applyAlignment="1">
      <alignment vertical="center" wrapText="1"/>
    </xf>
    <xf numFmtId="0" fontId="13" fillId="0" borderId="107" xfId="0" applyFont="1" applyBorder="1" applyAlignment="1">
      <alignment vertical="center" wrapText="1"/>
    </xf>
    <xf numFmtId="180" fontId="44" fillId="0" borderId="167" xfId="1" applyNumberFormat="1" applyFont="1" applyFill="1" applyBorder="1" applyAlignment="1" applyProtection="1">
      <alignment horizontal="right" vertical="center" shrinkToFit="1"/>
      <protection locked="0"/>
    </xf>
    <xf numFmtId="180" fontId="44" fillId="0" borderId="109" xfId="1" applyNumberFormat="1" applyFont="1" applyFill="1" applyBorder="1" applyAlignment="1" applyProtection="1">
      <alignment horizontal="right" vertical="center" shrinkToFit="1"/>
      <protection locked="0"/>
    </xf>
    <xf numFmtId="180" fontId="44" fillId="0" borderId="106" xfId="1" applyNumberFormat="1" applyFont="1" applyFill="1" applyBorder="1" applyAlignment="1" applyProtection="1">
      <alignment horizontal="right" vertical="center" shrinkToFit="1"/>
      <protection locked="0"/>
    </xf>
    <xf numFmtId="180" fontId="44" fillId="0" borderId="168" xfId="1" applyNumberFormat="1" applyFont="1" applyFill="1" applyBorder="1" applyAlignment="1" applyProtection="1">
      <alignment horizontal="right" vertical="center" shrinkToFit="1"/>
      <protection locked="0"/>
    </xf>
    <xf numFmtId="0" fontId="6" fillId="0" borderId="174" xfId="0" applyFont="1" applyBorder="1" applyAlignment="1" applyProtection="1">
      <alignment vertical="center" textRotation="255"/>
    </xf>
    <xf numFmtId="0" fontId="6" fillId="0" borderId="175" xfId="0" applyFont="1" applyBorder="1" applyAlignment="1" applyProtection="1">
      <alignment vertical="center" textRotation="255"/>
    </xf>
    <xf numFmtId="0" fontId="6" fillId="0" borderId="185" xfId="0" applyFont="1" applyBorder="1" applyAlignment="1" applyProtection="1">
      <alignment vertical="center" textRotation="255"/>
    </xf>
    <xf numFmtId="0" fontId="6" fillId="0" borderId="176" xfId="0" applyFont="1" applyBorder="1" applyAlignment="1" applyProtection="1">
      <alignment vertical="center" textRotation="255"/>
    </xf>
    <xf numFmtId="0" fontId="6" fillId="0" borderId="13" xfId="0" applyFont="1" applyBorder="1" applyAlignment="1" applyProtection="1">
      <alignment vertical="center" textRotation="255"/>
    </xf>
    <xf numFmtId="0" fontId="6" fillId="0" borderId="22" xfId="0" applyFont="1" applyBorder="1" applyAlignment="1" applyProtection="1">
      <alignment vertical="center" textRotation="255"/>
    </xf>
    <xf numFmtId="0" fontId="6" fillId="0" borderId="177" xfId="0" applyFont="1" applyBorder="1" applyAlignment="1" applyProtection="1">
      <alignment vertical="center" textRotation="255"/>
    </xf>
    <xf numFmtId="0" fontId="6" fillId="0" borderId="178" xfId="0" applyFont="1" applyBorder="1" applyAlignment="1" applyProtection="1">
      <alignment vertical="center" textRotation="255"/>
    </xf>
    <xf numFmtId="0" fontId="6" fillId="0" borderId="186" xfId="0" applyFont="1" applyBorder="1" applyAlignment="1" applyProtection="1">
      <alignment vertical="center" textRotation="255"/>
    </xf>
    <xf numFmtId="178" fontId="7" fillId="0" borderId="175" xfId="0" applyNumberFormat="1" applyFont="1" applyBorder="1" applyAlignment="1" applyProtection="1">
      <alignment vertical="center"/>
    </xf>
    <xf numFmtId="178" fontId="7" fillId="0" borderId="13" xfId="0" applyNumberFormat="1" applyFont="1" applyBorder="1" applyAlignment="1" applyProtection="1">
      <alignment vertical="center"/>
    </xf>
    <xf numFmtId="178" fontId="4" fillId="2" borderId="189" xfId="0" applyNumberFormat="1" applyFont="1" applyFill="1" applyBorder="1" applyAlignment="1" applyProtection="1">
      <alignment vertical="center"/>
    </xf>
    <xf numFmtId="178" fontId="7" fillId="0" borderId="51" xfId="0" applyNumberFormat="1" applyFont="1" applyBorder="1" applyAlignment="1" applyProtection="1">
      <alignment vertical="center"/>
    </xf>
    <xf numFmtId="178" fontId="7" fillId="0" borderId="13" xfId="0" applyNumberFormat="1" applyFont="1" applyFill="1" applyBorder="1" applyAlignment="1" applyProtection="1">
      <alignment vertical="center"/>
    </xf>
    <xf numFmtId="0" fontId="10" fillId="3" borderId="71" xfId="0" applyFont="1" applyFill="1" applyBorder="1" applyAlignment="1" applyProtection="1">
      <alignment vertical="center" wrapText="1"/>
    </xf>
    <xf numFmtId="0" fontId="10" fillId="3" borderId="100" xfId="0" applyFont="1" applyFill="1" applyBorder="1" applyAlignment="1" applyProtection="1">
      <alignment vertical="center" wrapText="1"/>
    </xf>
    <xf numFmtId="180" fontId="8" fillId="0" borderId="13" xfId="0" applyNumberFormat="1" applyFont="1" applyBorder="1" applyAlignment="1" applyProtection="1">
      <alignment vertical="center" shrinkToFit="1"/>
      <protection locked="0"/>
    </xf>
    <xf numFmtId="178" fontId="7" fillId="0" borderId="13" xfId="0" applyNumberFormat="1" applyFont="1" applyBorder="1" applyAlignment="1" applyProtection="1">
      <alignment horizontal="left" vertical="center"/>
    </xf>
    <xf numFmtId="178" fontId="4" fillId="2" borderId="189" xfId="0" applyNumberFormat="1" applyFont="1" applyFill="1" applyBorder="1" applyAlignment="1" applyProtection="1">
      <alignment horizontal="left" vertical="center"/>
    </xf>
    <xf numFmtId="178" fontId="7" fillId="0" borderId="51" xfId="0" applyNumberFormat="1" applyFont="1" applyBorder="1" applyAlignment="1" applyProtection="1">
      <alignment horizontal="left" vertical="center"/>
    </xf>
    <xf numFmtId="180" fontId="44" fillId="0" borderId="169" xfId="1" applyNumberFormat="1" applyFont="1" applyFill="1" applyBorder="1" applyAlignment="1" applyProtection="1">
      <alignment horizontal="right" vertical="center" shrinkToFit="1"/>
    </xf>
    <xf numFmtId="180" fontId="44" fillId="0" borderId="170" xfId="1" applyNumberFormat="1" applyFont="1" applyFill="1" applyBorder="1" applyAlignment="1" applyProtection="1">
      <alignment horizontal="right" vertical="center" shrinkToFit="1"/>
    </xf>
    <xf numFmtId="180" fontId="44" fillId="0" borderId="171" xfId="1" applyNumberFormat="1" applyFont="1" applyFill="1" applyBorder="1" applyAlignment="1" applyProtection="1">
      <alignment horizontal="right" vertical="center" shrinkToFit="1"/>
    </xf>
    <xf numFmtId="180" fontId="44" fillId="0" borderId="57" xfId="1" applyNumberFormat="1" applyFont="1" applyFill="1" applyBorder="1" applyAlignment="1" applyProtection="1">
      <alignment horizontal="right" vertical="center" shrinkToFit="1"/>
      <protection locked="0"/>
    </xf>
    <xf numFmtId="0" fontId="13" fillId="0" borderId="2" xfId="0" applyFont="1" applyBorder="1" applyAlignment="1">
      <alignment vertical="center" wrapText="1"/>
    </xf>
    <xf numFmtId="0" fontId="13" fillId="0" borderId="59" xfId="0" applyFont="1" applyBorder="1" applyAlignment="1">
      <alignment vertical="center" wrapText="1"/>
    </xf>
    <xf numFmtId="0" fontId="13" fillId="0" borderId="6" xfId="0" applyFont="1" applyBorder="1" applyAlignment="1">
      <alignment vertical="center" wrapText="1"/>
    </xf>
    <xf numFmtId="180" fontId="44" fillId="0" borderId="3" xfId="1" applyNumberFormat="1" applyFont="1" applyFill="1" applyBorder="1" applyAlignment="1" applyProtection="1">
      <alignment horizontal="right" vertical="center" shrinkToFit="1"/>
      <protection locked="0"/>
    </xf>
    <xf numFmtId="180" fontId="44" fillId="0" borderId="2" xfId="1" applyNumberFormat="1" applyFont="1" applyFill="1" applyBorder="1" applyAlignment="1" applyProtection="1">
      <alignment horizontal="right" vertical="center" shrinkToFit="1"/>
      <protection locked="0"/>
    </xf>
    <xf numFmtId="180" fontId="44" fillId="0" borderId="59" xfId="1" applyNumberFormat="1" applyFont="1" applyFill="1" applyBorder="1" applyAlignment="1" applyProtection="1">
      <alignment horizontal="right" vertical="center" shrinkToFit="1"/>
      <protection locked="0"/>
    </xf>
    <xf numFmtId="180" fontId="44" fillId="0" borderId="158" xfId="1" applyNumberFormat="1" applyFont="1" applyFill="1" applyBorder="1" applyAlignment="1" applyProtection="1">
      <alignment horizontal="right" vertical="center" shrinkToFit="1"/>
      <protection locked="0"/>
    </xf>
    <xf numFmtId="180" fontId="44" fillId="3" borderId="56" xfId="1" applyNumberFormat="1" applyFont="1" applyFill="1" applyBorder="1" applyAlignment="1" applyProtection="1">
      <alignment horizontal="right" vertical="center" shrinkToFit="1"/>
    </xf>
    <xf numFmtId="180" fontId="44" fillId="3" borderId="39" xfId="1" applyNumberFormat="1" applyFont="1" applyFill="1" applyBorder="1" applyAlignment="1" applyProtection="1">
      <alignment horizontal="right" vertical="center" shrinkToFit="1"/>
    </xf>
    <xf numFmtId="180" fontId="44" fillId="3" borderId="40" xfId="1" applyNumberFormat="1" applyFont="1" applyFill="1" applyBorder="1" applyAlignment="1" applyProtection="1">
      <alignment horizontal="right" vertical="center" shrinkToFit="1"/>
    </xf>
    <xf numFmtId="0" fontId="26" fillId="0" borderId="90" xfId="0" applyFont="1" applyFill="1" applyBorder="1" applyAlignment="1">
      <alignment vertical="center" shrinkToFit="1"/>
    </xf>
    <xf numFmtId="0" fontId="26" fillId="0" borderId="20" xfId="0" applyFont="1" applyFill="1" applyBorder="1" applyAlignment="1">
      <alignment vertical="center" shrinkToFit="1"/>
    </xf>
    <xf numFmtId="0" fontId="26" fillId="0" borderId="18" xfId="0" applyFont="1" applyFill="1" applyBorder="1" applyAlignment="1">
      <alignment vertical="center" shrinkToFit="1"/>
    </xf>
    <xf numFmtId="180" fontId="44" fillId="0" borderId="204" xfId="1" applyNumberFormat="1" applyFont="1" applyFill="1" applyBorder="1" applyAlignment="1" applyProtection="1">
      <alignment horizontal="right" vertical="center" shrinkToFit="1"/>
    </xf>
    <xf numFmtId="180" fontId="44" fillId="3" borderId="173" xfId="1" applyNumberFormat="1" applyFont="1" applyFill="1" applyBorder="1" applyAlignment="1" applyProtection="1">
      <alignment horizontal="right" vertical="center" shrinkToFit="1"/>
      <protection locked="0"/>
    </xf>
    <xf numFmtId="180" fontId="44" fillId="3" borderId="99" xfId="1" applyNumberFormat="1" applyFont="1" applyFill="1" applyBorder="1" applyAlignment="1" applyProtection="1">
      <alignment horizontal="right" vertical="center" shrinkToFit="1"/>
      <protection locked="0"/>
    </xf>
    <xf numFmtId="180" fontId="44" fillId="3" borderId="144" xfId="1" applyNumberFormat="1" applyFont="1" applyFill="1" applyBorder="1" applyAlignment="1" applyProtection="1">
      <alignment horizontal="right" vertical="center" shrinkToFit="1"/>
      <protection locked="0"/>
    </xf>
    <xf numFmtId="183" fontId="26" fillId="0" borderId="95" xfId="0" applyNumberFormat="1" applyFont="1" applyFill="1" applyBorder="1" applyAlignment="1">
      <alignment horizontal="center" vertical="center" wrapText="1" shrinkToFit="1"/>
    </xf>
    <xf numFmtId="183" fontId="26" fillId="0" borderId="96" xfId="0" applyNumberFormat="1" applyFont="1" applyFill="1" applyBorder="1" applyAlignment="1">
      <alignment horizontal="center" vertical="center" shrinkToFit="1"/>
    </xf>
    <xf numFmtId="183" fontId="26" fillId="0" borderId="97" xfId="0" applyNumberFormat="1" applyFont="1" applyFill="1" applyBorder="1" applyAlignment="1">
      <alignment horizontal="center" vertical="center" shrinkToFit="1"/>
    </xf>
    <xf numFmtId="180" fontId="44" fillId="0" borderId="163" xfId="1" applyNumberFormat="1" applyFont="1" applyFill="1" applyBorder="1" applyAlignment="1" applyProtection="1">
      <alignment horizontal="right" vertical="center" shrinkToFit="1"/>
    </xf>
    <xf numFmtId="180" fontId="44" fillId="0" borderId="96" xfId="1" applyNumberFormat="1" applyFont="1" applyFill="1" applyBorder="1" applyAlignment="1" applyProtection="1">
      <alignment horizontal="right" vertical="center" shrinkToFit="1"/>
    </xf>
    <xf numFmtId="180" fontId="44" fillId="0" borderId="97" xfId="1" applyNumberFormat="1" applyFont="1" applyFill="1" applyBorder="1" applyAlignment="1" applyProtection="1">
      <alignment horizontal="right" vertical="center" shrinkToFit="1"/>
    </xf>
    <xf numFmtId="0" fontId="43" fillId="0" borderId="180" xfId="0" applyFont="1" applyFill="1" applyBorder="1" applyAlignment="1">
      <alignment horizontal="center" vertical="center"/>
    </xf>
    <xf numFmtId="0" fontId="43" fillId="0" borderId="181" xfId="0" applyFont="1" applyFill="1" applyBorder="1" applyAlignment="1">
      <alignment horizontal="center" vertical="center"/>
    </xf>
    <xf numFmtId="0" fontId="43" fillId="0" borderId="182" xfId="0" applyFont="1" applyFill="1" applyBorder="1" applyAlignment="1">
      <alignment horizontal="center" vertical="center"/>
    </xf>
    <xf numFmtId="0" fontId="43" fillId="0" borderId="9"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5" xfId="0" applyFont="1" applyFill="1" applyBorder="1" applyAlignment="1">
      <alignment horizontal="center" vertical="center"/>
    </xf>
    <xf numFmtId="0" fontId="43" fillId="0" borderId="180" xfId="0" quotePrefix="1" applyFont="1" applyBorder="1" applyAlignment="1">
      <alignment horizontal="center" vertical="center"/>
    </xf>
    <xf numFmtId="0" fontId="43" fillId="0" borderId="181" xfId="0" quotePrefix="1" applyFont="1" applyBorder="1" applyAlignment="1">
      <alignment horizontal="center" vertical="center"/>
    </xf>
    <xf numFmtId="0" fontId="43" fillId="0" borderId="182" xfId="0" quotePrefix="1" applyFont="1" applyBorder="1" applyAlignment="1">
      <alignment horizontal="center" vertical="center"/>
    </xf>
    <xf numFmtId="0" fontId="43" fillId="0" borderId="9" xfId="0" quotePrefix="1" applyFont="1" applyBorder="1" applyAlignment="1">
      <alignment horizontal="center" vertical="center"/>
    </xf>
    <xf numFmtId="0" fontId="43" fillId="0" borderId="1" xfId="0" quotePrefix="1" applyFont="1" applyBorder="1" applyAlignment="1">
      <alignment horizontal="center" vertical="center"/>
    </xf>
    <xf numFmtId="0" fontId="43" fillId="0" borderId="5" xfId="0" quotePrefix="1" applyFont="1" applyBorder="1" applyAlignment="1">
      <alignment horizontal="center" vertical="center"/>
    </xf>
    <xf numFmtId="0" fontId="26" fillId="0" borderId="183" xfId="0" applyFont="1" applyBorder="1" applyAlignment="1">
      <alignment horizontal="center" vertical="center"/>
    </xf>
    <xf numFmtId="0" fontId="26" fillId="0" borderId="184" xfId="0" applyFont="1" applyBorder="1" applyAlignment="1">
      <alignment horizontal="center" vertical="center"/>
    </xf>
    <xf numFmtId="0" fontId="26" fillId="0" borderId="15" xfId="0" applyFont="1" applyBorder="1" applyAlignment="1">
      <alignment horizontal="center" vertical="center"/>
    </xf>
    <xf numFmtId="0" fontId="26" fillId="0" borderId="183" xfId="0" applyFont="1" applyFill="1" applyBorder="1" applyAlignment="1">
      <alignment horizontal="center" vertical="center"/>
    </xf>
    <xf numFmtId="0" fontId="26" fillId="0" borderId="184" xfId="0" applyFont="1" applyFill="1" applyBorder="1" applyAlignment="1">
      <alignment horizontal="center" vertical="center"/>
    </xf>
    <xf numFmtId="0" fontId="26" fillId="0" borderId="15" xfId="0" applyFont="1" applyFill="1" applyBorder="1" applyAlignment="1">
      <alignment horizontal="center" vertical="center"/>
    </xf>
    <xf numFmtId="178" fontId="7" fillId="7" borderId="175" xfId="0" applyNumberFormat="1" applyFont="1" applyFill="1" applyBorder="1" applyAlignment="1" applyProtection="1">
      <alignment horizontal="left" vertical="center"/>
    </xf>
    <xf numFmtId="0" fontId="43" fillId="0" borderId="0" xfId="0" applyFont="1" applyBorder="1" applyAlignment="1">
      <alignment horizontal="center" vertical="center" shrinkToFit="1"/>
    </xf>
    <xf numFmtId="180" fontId="8" fillId="7" borderId="175" xfId="1" applyNumberFormat="1" applyFont="1" applyFill="1" applyBorder="1" applyAlignment="1" applyProtection="1">
      <alignment horizontal="right" vertical="center" shrinkToFit="1"/>
      <protection locked="0" hidden="1"/>
    </xf>
    <xf numFmtId="180" fontId="8" fillId="7" borderId="49" xfId="1" applyNumberFormat="1" applyFont="1" applyFill="1" applyBorder="1" applyAlignment="1" applyProtection="1">
      <alignment horizontal="right" vertical="center" shrinkToFit="1"/>
      <protection locked="0" hidden="1"/>
    </xf>
    <xf numFmtId="0" fontId="42" fillId="0" borderId="74" xfId="0" applyFont="1" applyFill="1" applyBorder="1" applyAlignment="1">
      <alignment horizontal="center" vertical="center" wrapText="1"/>
    </xf>
    <xf numFmtId="0" fontId="42" fillId="0" borderId="30" xfId="0" applyFont="1" applyFill="1" applyBorder="1" applyAlignment="1">
      <alignment horizontal="center" vertical="center" wrapText="1"/>
    </xf>
    <xf numFmtId="0" fontId="42" fillId="0" borderId="71" xfId="0" applyFont="1" applyFill="1" applyBorder="1" applyAlignment="1">
      <alignment horizontal="center" vertical="center" wrapText="1"/>
    </xf>
    <xf numFmtId="0" fontId="42" fillId="0" borderId="34" xfId="0" applyFont="1" applyFill="1" applyBorder="1" applyAlignment="1">
      <alignment horizontal="center" vertical="center" wrapText="1"/>
    </xf>
    <xf numFmtId="0" fontId="13" fillId="0" borderId="0" xfId="0" applyFont="1" applyBorder="1" applyAlignment="1">
      <alignment horizontal="right"/>
    </xf>
    <xf numFmtId="178" fontId="4" fillId="0" borderId="187" xfId="0" applyNumberFormat="1" applyFont="1" applyBorder="1" applyAlignment="1" applyProtection="1">
      <alignment vertical="center" textRotation="255"/>
    </xf>
    <xf numFmtId="178" fontId="4" fillId="0" borderId="175" xfId="0" applyNumberFormat="1" applyFont="1" applyBorder="1" applyAlignment="1" applyProtection="1">
      <alignment vertical="center" textRotation="255"/>
    </xf>
    <xf numFmtId="178" fontId="4" fillId="0" borderId="50" xfId="0" applyNumberFormat="1" applyFont="1" applyBorder="1" applyAlignment="1" applyProtection="1">
      <alignment vertical="center" textRotation="255"/>
    </xf>
    <xf numFmtId="178" fontId="4" fillId="0" borderId="13" xfId="0" applyNumberFormat="1" applyFont="1" applyBorder="1" applyAlignment="1" applyProtection="1">
      <alignment vertical="center" textRotation="255"/>
    </xf>
    <xf numFmtId="178" fontId="4" fillId="0" borderId="188" xfId="0" applyNumberFormat="1" applyFont="1" applyBorder="1" applyAlignment="1" applyProtection="1">
      <alignment vertical="center" textRotation="255"/>
    </xf>
    <xf numFmtId="178" fontId="4" fillId="0" borderId="189" xfId="0" applyNumberFormat="1" applyFont="1" applyBorder="1" applyAlignment="1" applyProtection="1">
      <alignment vertical="center" textRotation="255"/>
    </xf>
    <xf numFmtId="0" fontId="4" fillId="0" borderId="190" xfId="0" applyFont="1" applyBorder="1" applyAlignment="1" applyProtection="1">
      <alignment vertical="center" textRotation="255"/>
    </xf>
    <xf numFmtId="0" fontId="4" fillId="0" borderId="51" xfId="0" applyFont="1" applyBorder="1" applyAlignment="1" applyProtection="1">
      <alignment vertical="center" textRotation="255"/>
    </xf>
    <xf numFmtId="0" fontId="4" fillId="0" borderId="50" xfId="0" applyFont="1" applyBorder="1" applyAlignment="1" applyProtection="1">
      <alignment vertical="center" textRotation="255"/>
    </xf>
    <xf numFmtId="0" fontId="4" fillId="0" borderId="13" xfId="0" applyFont="1" applyBorder="1" applyAlignment="1" applyProtection="1">
      <alignment vertical="center" textRotation="255"/>
    </xf>
    <xf numFmtId="0" fontId="4" fillId="0" borderId="188" xfId="0" applyFont="1" applyBorder="1" applyAlignment="1" applyProtection="1">
      <alignment vertical="center" textRotation="255"/>
    </xf>
    <xf numFmtId="0" fontId="4" fillId="0" borderId="189" xfId="0" applyFont="1" applyBorder="1" applyAlignment="1" applyProtection="1">
      <alignment vertical="center" textRotation="255"/>
    </xf>
    <xf numFmtId="180" fontId="8" fillId="0" borderId="46" xfId="0" applyNumberFormat="1" applyFont="1" applyBorder="1" applyAlignment="1" applyProtection="1">
      <alignment vertical="center" shrinkToFit="1"/>
      <protection locked="0"/>
    </xf>
    <xf numFmtId="0" fontId="10" fillId="4" borderId="71" xfId="0" applyFont="1" applyFill="1" applyBorder="1" applyAlignment="1" applyProtection="1">
      <alignment vertical="center" wrapText="1"/>
    </xf>
    <xf numFmtId="0" fontId="10" fillId="4" borderId="100" xfId="0" applyFont="1" applyFill="1" applyBorder="1" applyAlignment="1" applyProtection="1">
      <alignment vertical="center" wrapText="1"/>
    </xf>
    <xf numFmtId="180" fontId="8" fillId="2" borderId="189" xfId="0" applyNumberFormat="1" applyFont="1" applyFill="1" applyBorder="1" applyAlignment="1" applyProtection="1">
      <alignment vertical="center" shrinkToFit="1"/>
      <protection hidden="1"/>
    </xf>
    <xf numFmtId="180" fontId="8" fillId="2" borderId="29" xfId="0" applyNumberFormat="1" applyFont="1" applyFill="1" applyBorder="1" applyAlignment="1" applyProtection="1">
      <alignment vertical="center" shrinkToFit="1"/>
      <protection hidden="1"/>
    </xf>
    <xf numFmtId="180" fontId="8" fillId="0" borderId="51" xfId="0" applyNumberFormat="1" applyFont="1" applyBorder="1" applyAlignment="1" applyProtection="1">
      <alignment vertical="center" shrinkToFit="1"/>
      <protection locked="0"/>
    </xf>
    <xf numFmtId="180" fontId="8" fillId="0" borderId="52" xfId="0" applyNumberFormat="1" applyFont="1" applyBorder="1" applyAlignment="1" applyProtection="1">
      <alignment vertical="center" shrinkToFit="1"/>
      <protection locked="0"/>
    </xf>
    <xf numFmtId="180" fontId="8" fillId="2" borderId="189" xfId="0" applyNumberFormat="1" applyFont="1" applyFill="1" applyBorder="1" applyAlignment="1" applyProtection="1">
      <alignment vertical="center" shrinkToFit="1"/>
    </xf>
    <xf numFmtId="180" fontId="8" fillId="2" borderId="29" xfId="0" applyNumberFormat="1" applyFont="1" applyFill="1" applyBorder="1" applyAlignment="1" applyProtection="1">
      <alignment vertical="center" shrinkToFit="1"/>
    </xf>
    <xf numFmtId="180" fontId="44" fillId="0" borderId="12" xfId="1" applyNumberFormat="1" applyFont="1" applyFill="1" applyBorder="1" applyAlignment="1" applyProtection="1">
      <alignment horizontal="right" vertical="center" shrinkToFit="1"/>
      <protection locked="0"/>
    </xf>
    <xf numFmtId="180" fontId="8" fillId="0" borderId="13" xfId="1" applyNumberFormat="1" applyFont="1" applyFill="1" applyBorder="1" applyAlignment="1" applyProtection="1">
      <alignment horizontal="right" vertical="center" shrinkToFit="1"/>
      <protection locked="0"/>
    </xf>
    <xf numFmtId="180" fontId="8" fillId="2" borderId="207" xfId="1" applyNumberFormat="1" applyFont="1" applyFill="1" applyBorder="1" applyAlignment="1" applyProtection="1">
      <alignment horizontal="right" vertical="center" shrinkToFit="1"/>
      <protection hidden="1"/>
    </xf>
    <xf numFmtId="180" fontId="8" fillId="2" borderId="208" xfId="1" applyNumberFormat="1" applyFont="1" applyFill="1" applyBorder="1" applyAlignment="1" applyProtection="1">
      <alignment horizontal="right" vertical="center" shrinkToFit="1"/>
      <protection hidden="1"/>
    </xf>
    <xf numFmtId="180" fontId="8" fillId="2" borderId="213" xfId="1" applyNumberFormat="1" applyFont="1" applyFill="1" applyBorder="1" applyAlignment="1" applyProtection="1">
      <alignment horizontal="right" vertical="center" shrinkToFit="1"/>
      <protection hidden="1"/>
    </xf>
    <xf numFmtId="180" fontId="8" fillId="0" borderId="210" xfId="1" applyNumberFormat="1" applyFont="1" applyFill="1" applyBorder="1" applyAlignment="1" applyProtection="1">
      <alignment horizontal="right" vertical="center" shrinkToFit="1"/>
      <protection locked="0"/>
    </xf>
    <xf numFmtId="180" fontId="8" fillId="0" borderId="211" xfId="1" applyNumberFormat="1" applyFont="1" applyFill="1" applyBorder="1" applyAlignment="1" applyProtection="1">
      <alignment horizontal="right" vertical="center" shrinkToFit="1"/>
      <protection locked="0"/>
    </xf>
    <xf numFmtId="180" fontId="8" fillId="0" borderId="214" xfId="1" applyNumberFormat="1" applyFont="1" applyFill="1" applyBorder="1" applyAlignment="1" applyProtection="1">
      <alignment horizontal="right" vertical="center" shrinkToFit="1"/>
      <protection locked="0"/>
    </xf>
    <xf numFmtId="180" fontId="8" fillId="0" borderId="80" xfId="1" applyNumberFormat="1" applyFont="1" applyFill="1" applyBorder="1" applyAlignment="1" applyProtection="1">
      <alignment horizontal="right" vertical="center" shrinkToFit="1"/>
      <protection locked="0"/>
    </xf>
    <xf numFmtId="180" fontId="8" fillId="0" borderId="81" xfId="1" applyNumberFormat="1" applyFont="1" applyFill="1" applyBorder="1" applyAlignment="1" applyProtection="1">
      <alignment horizontal="right" vertical="center" shrinkToFit="1"/>
      <protection locked="0"/>
    </xf>
    <xf numFmtId="180" fontId="8" fillId="0" borderId="12" xfId="1" applyNumberFormat="1" applyFont="1" applyFill="1" applyBorder="1" applyAlignment="1" applyProtection="1">
      <alignment horizontal="right" vertical="center" shrinkToFit="1"/>
      <protection locked="0"/>
    </xf>
    <xf numFmtId="180" fontId="8" fillId="3" borderId="100" xfId="1" applyNumberFormat="1" applyFont="1" applyFill="1" applyBorder="1" applyAlignment="1" applyProtection="1">
      <alignment vertical="center" shrinkToFit="1"/>
      <protection hidden="1"/>
    </xf>
    <xf numFmtId="180" fontId="8" fillId="0" borderId="175" xfId="1" applyNumberFormat="1" applyFont="1" applyFill="1" applyBorder="1" applyAlignment="1" applyProtection="1">
      <alignment horizontal="right" vertical="center" shrinkToFit="1"/>
      <protection locked="0"/>
    </xf>
    <xf numFmtId="180" fontId="8" fillId="2" borderId="189" xfId="1" applyNumberFormat="1" applyFont="1" applyFill="1" applyBorder="1" applyAlignment="1" applyProtection="1">
      <alignment horizontal="right" vertical="center" shrinkToFit="1"/>
      <protection hidden="1"/>
    </xf>
    <xf numFmtId="180" fontId="8" fillId="0" borderId="51" xfId="1" applyNumberFormat="1" applyFont="1" applyFill="1" applyBorder="1" applyAlignment="1" applyProtection="1">
      <alignment horizontal="right" vertical="center" shrinkToFit="1"/>
      <protection locked="0"/>
    </xf>
    <xf numFmtId="180" fontId="8" fillId="3" borderId="62" xfId="1" applyNumberFormat="1" applyFont="1" applyFill="1" applyBorder="1" applyAlignment="1" applyProtection="1">
      <alignment vertical="center" shrinkToFit="1"/>
      <protection hidden="1"/>
    </xf>
    <xf numFmtId="180" fontId="8" fillId="7" borderId="179" xfId="1" applyNumberFormat="1" applyFont="1" applyFill="1" applyBorder="1" applyAlignment="1" applyProtection="1">
      <alignment horizontal="right" vertical="center" shrinkToFit="1"/>
      <protection locked="0" hidden="1"/>
    </xf>
    <xf numFmtId="180" fontId="8" fillId="7" borderId="88" xfId="1" applyNumberFormat="1" applyFont="1" applyFill="1" applyBorder="1" applyAlignment="1" applyProtection="1">
      <alignment horizontal="right" vertical="center" shrinkToFit="1"/>
      <protection locked="0" hidden="1"/>
    </xf>
    <xf numFmtId="180" fontId="8" fillId="7" borderId="48" xfId="1" applyNumberFormat="1" applyFont="1" applyFill="1" applyBorder="1" applyAlignment="1" applyProtection="1">
      <alignment horizontal="right" vertical="center" shrinkToFit="1"/>
      <protection locked="0" hidden="1"/>
    </xf>
    <xf numFmtId="178" fontId="6" fillId="2" borderId="191" xfId="0" applyNumberFormat="1" applyFont="1" applyFill="1" applyBorder="1" applyAlignment="1" applyProtection="1">
      <alignment horizontal="left" vertical="top" wrapText="1"/>
    </xf>
    <xf numFmtId="178" fontId="6" fillId="2" borderId="192" xfId="0" applyNumberFormat="1" applyFont="1" applyFill="1" applyBorder="1" applyAlignment="1" applyProtection="1">
      <alignment horizontal="left" vertical="top" wrapText="1"/>
    </xf>
    <xf numFmtId="178" fontId="6" fillId="2" borderId="196" xfId="0" applyNumberFormat="1" applyFont="1" applyFill="1" applyBorder="1" applyAlignment="1" applyProtection="1">
      <alignment horizontal="left" vertical="top" wrapText="1"/>
    </xf>
    <xf numFmtId="178" fontId="6" fillId="0" borderId="172" xfId="0" applyNumberFormat="1" applyFont="1" applyBorder="1" applyAlignment="1" applyProtection="1">
      <alignment vertical="center"/>
    </xf>
    <xf numFmtId="178" fontId="6" fillId="0" borderId="56" xfId="0" applyNumberFormat="1" applyFont="1" applyBorder="1" applyAlignment="1" applyProtection="1">
      <alignment vertical="center"/>
    </xf>
    <xf numFmtId="178" fontId="6" fillId="0" borderId="134" xfId="0" applyNumberFormat="1" applyFont="1" applyBorder="1" applyAlignment="1" applyProtection="1">
      <alignment vertical="center"/>
    </xf>
    <xf numFmtId="178" fontId="6" fillId="3" borderId="172" xfId="0" applyNumberFormat="1" applyFont="1" applyFill="1" applyBorder="1" applyAlignment="1" applyProtection="1">
      <alignment vertical="center" wrapText="1"/>
    </xf>
    <xf numFmtId="178" fontId="6" fillId="3" borderId="56" xfId="0" applyNumberFormat="1" applyFont="1" applyFill="1" applyBorder="1" applyAlignment="1" applyProtection="1">
      <alignment vertical="center" wrapText="1"/>
    </xf>
    <xf numFmtId="178" fontId="6" fillId="3" borderId="134" xfId="0" applyNumberFormat="1" applyFont="1" applyFill="1" applyBorder="1" applyAlignment="1" applyProtection="1">
      <alignment vertical="center" wrapText="1"/>
    </xf>
    <xf numFmtId="0" fontId="4" fillId="0" borderId="187" xfId="0" applyFont="1" applyBorder="1" applyAlignment="1" applyProtection="1">
      <alignment vertical="center" textRotation="255" shrinkToFit="1"/>
    </xf>
    <xf numFmtId="0" fontId="4" fillId="0" borderId="175" xfId="0" applyFont="1" applyBorder="1" applyAlignment="1" applyProtection="1">
      <alignment vertical="center" textRotation="255" shrinkToFit="1"/>
    </xf>
    <xf numFmtId="0" fontId="4" fillId="0" borderId="50" xfId="0" applyFont="1" applyBorder="1" applyAlignment="1" applyProtection="1">
      <alignment vertical="center" textRotation="255" shrinkToFit="1"/>
    </xf>
    <xf numFmtId="0" fontId="4" fillId="0" borderId="13" xfId="0" applyFont="1" applyBorder="1" applyAlignment="1" applyProtection="1">
      <alignment vertical="center" textRotation="255" shrinkToFit="1"/>
    </xf>
    <xf numFmtId="0" fontId="4" fillId="0" borderId="188" xfId="0" applyFont="1" applyBorder="1" applyAlignment="1" applyProtection="1">
      <alignment vertical="center" textRotation="255" shrinkToFit="1"/>
    </xf>
    <xf numFmtId="0" fontId="4" fillId="0" borderId="189" xfId="0" applyFont="1" applyBorder="1" applyAlignment="1" applyProtection="1">
      <alignment vertical="center" textRotation="255" shrinkToFit="1"/>
    </xf>
    <xf numFmtId="0" fontId="4" fillId="0" borderId="190" xfId="0" applyFont="1" applyBorder="1" applyAlignment="1" applyProtection="1">
      <alignment vertical="center" textRotation="255" shrinkToFit="1"/>
    </xf>
    <xf numFmtId="0" fontId="4" fillId="0" borderId="51" xfId="0" applyFont="1" applyBorder="1" applyAlignment="1" applyProtection="1">
      <alignment vertical="center" textRotation="255" shrinkToFit="1"/>
    </xf>
    <xf numFmtId="180" fontId="8" fillId="0" borderId="49" xfId="1" applyNumberFormat="1" applyFont="1" applyFill="1" applyBorder="1" applyAlignment="1" applyProtection="1">
      <alignment horizontal="right" vertical="center" shrinkToFit="1"/>
      <protection locked="0"/>
    </xf>
    <xf numFmtId="180" fontId="8" fillId="0" borderId="46" xfId="1" applyNumberFormat="1" applyFont="1" applyFill="1" applyBorder="1" applyAlignment="1" applyProtection="1">
      <alignment horizontal="right" vertical="center" shrinkToFit="1"/>
      <protection locked="0"/>
    </xf>
    <xf numFmtId="180" fontId="8" fillId="2" borderId="209" xfId="1" applyNumberFormat="1" applyFont="1" applyFill="1" applyBorder="1" applyAlignment="1" applyProtection="1">
      <alignment horizontal="right" vertical="center" shrinkToFit="1"/>
      <protection hidden="1"/>
    </xf>
    <xf numFmtId="180" fontId="8" fillId="0" borderId="212" xfId="1" applyNumberFormat="1" applyFont="1" applyFill="1" applyBorder="1" applyAlignment="1" applyProtection="1">
      <alignment horizontal="right" vertical="center" shrinkToFit="1"/>
      <protection locked="0"/>
    </xf>
    <xf numFmtId="180" fontId="8" fillId="0" borderId="165" xfId="1" applyNumberFormat="1" applyFont="1" applyFill="1" applyBorder="1" applyAlignment="1" applyProtection="1">
      <alignment horizontal="right" vertical="center" shrinkToFit="1"/>
      <protection locked="0"/>
    </xf>
    <xf numFmtId="0" fontId="6" fillId="3" borderId="13" xfId="0" applyFont="1" applyFill="1" applyBorder="1" applyAlignment="1" applyProtection="1">
      <alignment horizontal="center" vertical="center" wrapText="1"/>
    </xf>
    <xf numFmtId="180" fontId="8" fillId="2" borderId="192" xfId="1" applyNumberFormat="1" applyFont="1" applyFill="1" applyBorder="1" applyAlignment="1" applyProtection="1">
      <alignment vertical="center" shrinkToFit="1"/>
      <protection hidden="1"/>
    </xf>
    <xf numFmtId="180" fontId="8" fillId="2" borderId="193" xfId="1" applyNumberFormat="1" applyFont="1" applyFill="1" applyBorder="1" applyAlignment="1" applyProtection="1">
      <alignment vertical="center" shrinkToFit="1"/>
      <protection hidden="1"/>
    </xf>
    <xf numFmtId="180" fontId="8" fillId="0" borderId="56" xfId="1" applyNumberFormat="1" applyFont="1" applyFill="1" applyBorder="1" applyAlignment="1" applyProtection="1">
      <alignment horizontal="right" vertical="center" shrinkToFit="1"/>
      <protection locked="0"/>
    </xf>
    <xf numFmtId="180" fontId="8" fillId="0" borderId="45" xfId="1" applyNumberFormat="1" applyFont="1" applyFill="1" applyBorder="1" applyAlignment="1" applyProtection="1">
      <alignment horizontal="right" vertical="center" shrinkToFit="1"/>
      <protection locked="0"/>
    </xf>
    <xf numFmtId="180" fontId="8" fillId="3" borderId="39" xfId="1" applyNumberFormat="1" applyFont="1" applyFill="1" applyBorder="1" applyAlignment="1" applyProtection="1">
      <alignment vertical="center" shrinkToFit="1"/>
      <protection hidden="1"/>
    </xf>
    <xf numFmtId="180" fontId="8" fillId="3" borderId="40" xfId="1" applyNumberFormat="1" applyFont="1" applyFill="1" applyBorder="1" applyAlignment="1" applyProtection="1">
      <alignment vertical="center" shrinkToFit="1"/>
      <protection hidden="1"/>
    </xf>
    <xf numFmtId="180" fontId="8" fillId="0" borderId="92" xfId="1" applyNumberFormat="1" applyFont="1" applyFill="1" applyBorder="1" applyAlignment="1" applyProtection="1">
      <alignment horizontal="right" vertical="center" shrinkToFit="1"/>
      <protection locked="0"/>
    </xf>
    <xf numFmtId="180" fontId="8" fillId="3" borderId="92" xfId="1" applyNumberFormat="1" applyFont="1" applyFill="1" applyBorder="1" applyAlignment="1" applyProtection="1">
      <alignment vertical="center" shrinkToFit="1"/>
      <protection hidden="1"/>
    </xf>
    <xf numFmtId="180" fontId="8" fillId="3" borderId="56" xfId="1" applyNumberFormat="1" applyFont="1" applyFill="1" applyBorder="1" applyAlignment="1" applyProtection="1">
      <alignment vertical="center" shrinkToFit="1"/>
      <protection hidden="1"/>
    </xf>
    <xf numFmtId="180" fontId="8" fillId="2" borderId="29" xfId="1" applyNumberFormat="1" applyFont="1" applyFill="1" applyBorder="1" applyAlignment="1" applyProtection="1">
      <alignment horizontal="right" vertical="center" shrinkToFit="1"/>
      <protection hidden="1"/>
    </xf>
    <xf numFmtId="180" fontId="8" fillId="0" borderId="52" xfId="1" applyNumberFormat="1" applyFont="1" applyFill="1" applyBorder="1" applyAlignment="1" applyProtection="1">
      <alignment horizontal="right" vertical="center" shrinkToFit="1"/>
      <protection locked="0"/>
    </xf>
    <xf numFmtId="178" fontId="51" fillId="0" borderId="13" xfId="0" applyNumberFormat="1" applyFont="1" applyBorder="1" applyAlignment="1" applyProtection="1">
      <alignment vertical="center"/>
    </xf>
    <xf numFmtId="49" fontId="11" fillId="0" borderId="2" xfId="0" quotePrefix="1" applyNumberFormat="1" applyFont="1" applyBorder="1" applyAlignment="1" applyProtection="1">
      <alignment horizontal="center" vertical="center"/>
    </xf>
    <xf numFmtId="49" fontId="11" fillId="0" borderId="59" xfId="0" quotePrefix="1" applyNumberFormat="1" applyFont="1" applyBorder="1" applyAlignment="1" applyProtection="1">
      <alignment horizontal="center" vertical="center"/>
    </xf>
    <xf numFmtId="0" fontId="11" fillId="0" borderId="24" xfId="0" quotePrefix="1" applyFont="1" applyBorder="1" applyAlignment="1" applyProtection="1">
      <alignment horizontal="center" vertical="center"/>
    </xf>
    <xf numFmtId="0" fontId="11" fillId="0" borderId="102" xfId="0" quotePrefix="1" applyFont="1" applyBorder="1" applyAlignment="1" applyProtection="1">
      <alignment horizontal="center" vertical="center"/>
    </xf>
    <xf numFmtId="0" fontId="11" fillId="0" borderId="23" xfId="0" quotePrefix="1" applyFont="1" applyBorder="1" applyAlignment="1" applyProtection="1">
      <alignment horizontal="center" vertical="center"/>
    </xf>
    <xf numFmtId="0" fontId="11" fillId="0" borderId="17" xfId="0" quotePrefix="1" applyFont="1" applyBorder="1" applyAlignment="1" applyProtection="1">
      <alignment horizontal="center" vertical="center"/>
    </xf>
    <xf numFmtId="0" fontId="11" fillId="0" borderId="9" xfId="0" quotePrefix="1" applyFont="1" applyBorder="1" applyAlignment="1" applyProtection="1">
      <alignment horizontal="center" vertical="center"/>
    </xf>
    <xf numFmtId="0" fontId="11" fillId="0" borderId="1" xfId="0" quotePrefix="1" applyFont="1" applyBorder="1" applyAlignment="1" applyProtection="1">
      <alignment horizontal="center" vertical="center"/>
    </xf>
    <xf numFmtId="0" fontId="11" fillId="0" borderId="44" xfId="0" quotePrefix="1" applyFont="1" applyBorder="1" applyAlignment="1" applyProtection="1">
      <alignment horizontal="center" vertical="center"/>
    </xf>
    <xf numFmtId="0" fontId="11" fillId="0" borderId="58" xfId="0" quotePrefix="1" applyFont="1" applyBorder="1" applyAlignment="1" applyProtection="1">
      <alignment horizontal="center" vertical="center"/>
    </xf>
    <xf numFmtId="178" fontId="11" fillId="0" borderId="27" xfId="0" applyNumberFormat="1" applyFont="1" applyBorder="1" applyAlignment="1" applyProtection="1">
      <alignment horizontal="center" vertical="center" textRotation="255"/>
    </xf>
    <xf numFmtId="178" fontId="11" fillId="0" borderId="0" xfId="0" applyNumberFormat="1" applyFont="1" applyBorder="1" applyAlignment="1" applyProtection="1">
      <alignment horizontal="center" vertical="center" textRotation="255"/>
    </xf>
    <xf numFmtId="0" fontId="11" fillId="0" borderId="83" xfId="0" applyFont="1" applyBorder="1" applyAlignment="1" applyProtection="1">
      <alignment horizontal="center" vertical="center" textRotation="255"/>
    </xf>
    <xf numFmtId="0" fontId="11" fillId="0" borderId="66" xfId="0" applyFont="1" applyBorder="1" applyAlignment="1" applyProtection="1">
      <alignment horizontal="center" vertical="center" textRotation="255"/>
    </xf>
    <xf numFmtId="0" fontId="11" fillId="0" borderId="8" xfId="0" applyFont="1" applyBorder="1" applyAlignment="1" applyProtection="1">
      <alignment horizontal="center" vertical="center" textRotation="255"/>
    </xf>
    <xf numFmtId="0" fontId="11" fillId="0" borderId="27" xfId="0" applyFont="1" applyBorder="1" applyAlignment="1" applyProtection="1">
      <alignment horizontal="center" vertical="center" textRotation="255"/>
    </xf>
    <xf numFmtId="0" fontId="11" fillId="0" borderId="0" xfId="0" applyFont="1" applyBorder="1" applyAlignment="1" applyProtection="1">
      <alignment horizontal="center" vertical="center" textRotation="255"/>
    </xf>
    <xf numFmtId="0" fontId="11" fillId="0" borderId="26" xfId="0" applyFont="1" applyBorder="1" applyAlignment="1" applyProtection="1">
      <alignment horizontal="center" vertical="center" textRotation="255"/>
    </xf>
    <xf numFmtId="0" fontId="11" fillId="0" borderId="90" xfId="0" applyFont="1" applyBorder="1" applyAlignment="1" applyProtection="1">
      <alignment horizontal="center" vertical="center" textRotation="255"/>
    </xf>
    <xf numFmtId="0" fontId="11" fillId="0" borderId="20" xfId="0" applyFont="1" applyBorder="1" applyAlignment="1" applyProtection="1">
      <alignment horizontal="center" vertical="center" textRotation="255"/>
    </xf>
    <xf numFmtId="0" fontId="11" fillId="0" borderId="18" xfId="0" applyFont="1" applyBorder="1" applyAlignment="1" applyProtection="1">
      <alignment horizontal="center" vertical="center" textRotation="255"/>
    </xf>
    <xf numFmtId="0" fontId="11" fillId="0" borderId="35" xfId="0" applyFont="1" applyBorder="1" applyAlignment="1" applyProtection="1">
      <alignment horizontal="center" vertical="center" textRotation="255"/>
    </xf>
    <xf numFmtId="0" fontId="11" fillId="0" borderId="1" xfId="0" applyFont="1" applyBorder="1" applyAlignment="1" applyProtection="1">
      <alignment horizontal="left" vertical="center"/>
    </xf>
    <xf numFmtId="0" fontId="11" fillId="0" borderId="5" xfId="0" applyFont="1" applyBorder="1" applyAlignment="1" applyProtection="1">
      <alignment horizontal="left" vertical="center"/>
    </xf>
    <xf numFmtId="0" fontId="59" fillId="3" borderId="13" xfId="0" applyNumberFormat="1" applyFont="1" applyFill="1" applyBorder="1" applyAlignment="1" applyProtection="1">
      <alignment horizontal="center" vertical="center"/>
      <protection hidden="1"/>
    </xf>
    <xf numFmtId="0" fontId="55" fillId="3" borderId="13" xfId="0" applyFont="1" applyFill="1" applyBorder="1" applyAlignment="1" applyProtection="1">
      <alignment horizontal="center" vertical="center" wrapText="1"/>
    </xf>
    <xf numFmtId="0" fontId="11" fillId="0" borderId="58" xfId="0" applyFont="1" applyBorder="1" applyAlignment="1" applyProtection="1">
      <alignment horizontal="left" vertical="center"/>
    </xf>
    <xf numFmtId="0" fontId="11" fillId="0" borderId="14" xfId="0" applyFont="1" applyBorder="1" applyAlignment="1" applyProtection="1">
      <alignment horizontal="left" vertical="center"/>
    </xf>
    <xf numFmtId="0" fontId="11" fillId="0" borderId="102" xfId="0" applyFont="1" applyBorder="1" applyAlignment="1" applyProtection="1">
      <alignment horizontal="left" vertical="center" wrapText="1"/>
    </xf>
    <xf numFmtId="0" fontId="11" fillId="0" borderId="102" xfId="0" applyFont="1" applyBorder="1" applyAlignment="1" applyProtection="1">
      <alignment horizontal="left" vertical="center"/>
    </xf>
    <xf numFmtId="0" fontId="11" fillId="0" borderId="103" xfId="0" applyFont="1" applyBorder="1" applyAlignment="1" applyProtection="1">
      <alignment horizontal="left" vertical="center"/>
    </xf>
    <xf numFmtId="178" fontId="56" fillId="5" borderId="19" xfId="0" applyNumberFormat="1" applyFont="1" applyFill="1" applyBorder="1" applyAlignment="1" applyProtection="1">
      <alignment horizontal="center" vertical="center" wrapText="1"/>
    </xf>
    <xf numFmtId="178" fontId="56" fillId="5" borderId="106" xfId="0" applyNumberFormat="1" applyFont="1" applyFill="1" applyBorder="1" applyAlignment="1" applyProtection="1">
      <alignment horizontal="center" vertical="center" wrapText="1"/>
    </xf>
    <xf numFmtId="178" fontId="56" fillId="5" borderId="107" xfId="0" applyNumberFormat="1" applyFont="1" applyFill="1" applyBorder="1" applyAlignment="1" applyProtection="1">
      <alignment horizontal="center" vertical="center" wrapText="1"/>
    </xf>
    <xf numFmtId="0" fontId="11" fillId="0" borderId="147" xfId="0" applyFont="1" applyBorder="1" applyAlignment="1" applyProtection="1">
      <alignment horizontal="center" vertical="center" textRotation="255"/>
    </xf>
    <xf numFmtId="0" fontId="11" fillId="0" borderId="65" xfId="0" quotePrefix="1" applyFont="1" applyBorder="1" applyAlignment="1" applyProtection="1">
      <alignment horizontal="center" vertical="center"/>
    </xf>
    <xf numFmtId="0" fontId="11" fillId="0" borderId="0" xfId="0" quotePrefix="1" applyFont="1" applyBorder="1" applyAlignment="1" applyProtection="1">
      <alignment horizontal="center" vertical="center"/>
    </xf>
    <xf numFmtId="0" fontId="11" fillId="0" borderId="0" xfId="0" applyFont="1" applyBorder="1" applyAlignment="1" applyProtection="1">
      <alignment horizontal="left" vertical="center"/>
    </xf>
    <xf numFmtId="0" fontId="11" fillId="0" borderId="26" xfId="0" applyFont="1" applyBorder="1" applyAlignment="1" applyProtection="1">
      <alignment horizontal="left" vertical="center"/>
    </xf>
    <xf numFmtId="0" fontId="11" fillId="0" borderId="197" xfId="0" applyFont="1" applyBorder="1" applyAlignment="1" applyProtection="1">
      <alignment horizontal="center" vertical="center" textRotation="255"/>
    </xf>
    <xf numFmtId="0" fontId="11" fillId="0" borderId="11" xfId="0" applyFont="1" applyBorder="1" applyAlignment="1" applyProtection="1">
      <alignment horizontal="center" vertical="center" textRotation="255"/>
    </xf>
    <xf numFmtId="0" fontId="11" fillId="0" borderId="64" xfId="0" applyFont="1" applyBorder="1" applyAlignment="1" applyProtection="1">
      <alignment horizontal="left" vertical="center"/>
    </xf>
    <xf numFmtId="0" fontId="11" fillId="0" borderId="84" xfId="0" applyFont="1" applyBorder="1" applyAlignment="1" applyProtection="1">
      <alignment horizontal="left" vertical="center"/>
    </xf>
    <xf numFmtId="180" fontId="28" fillId="0" borderId="9" xfId="1" applyNumberFormat="1" applyFont="1" applyFill="1" applyBorder="1" applyAlignment="1" applyProtection="1">
      <alignment horizontal="right" vertical="center" shrinkToFit="1"/>
      <protection locked="0"/>
    </xf>
    <xf numFmtId="180" fontId="28" fillId="0" borderId="1" xfId="1" applyNumberFormat="1" applyFont="1" applyFill="1" applyBorder="1" applyAlignment="1" applyProtection="1">
      <alignment horizontal="right" vertical="center" shrinkToFit="1"/>
      <protection locked="0"/>
    </xf>
    <xf numFmtId="180" fontId="28" fillId="0" borderId="200" xfId="1" applyNumberFormat="1" applyFont="1" applyFill="1" applyBorder="1" applyAlignment="1" applyProtection="1">
      <alignment horizontal="right" vertical="center" shrinkToFit="1"/>
      <protection locked="0"/>
    </xf>
    <xf numFmtId="0" fontId="6" fillId="6" borderId="80" xfId="0" applyFont="1" applyFill="1" applyBorder="1" applyAlignment="1" applyProtection="1">
      <alignment horizontal="distributed" vertical="center" indent="1"/>
    </xf>
    <xf numFmtId="0" fontId="6" fillId="6" borderId="81" xfId="0" applyFont="1" applyFill="1" applyBorder="1" applyAlignment="1" applyProtection="1">
      <alignment horizontal="distributed" vertical="center" indent="1"/>
    </xf>
    <xf numFmtId="0" fontId="6" fillId="6" borderId="12" xfId="0" applyFont="1" applyFill="1" applyBorder="1" applyAlignment="1" applyProtection="1">
      <alignment horizontal="distributed" vertical="center" indent="1"/>
    </xf>
    <xf numFmtId="0" fontId="11" fillId="0" borderId="17" xfId="0" applyFont="1" applyBorder="1" applyAlignment="1" applyProtection="1">
      <alignment vertical="center"/>
    </xf>
    <xf numFmtId="0" fontId="11" fillId="0" borderId="4" xfId="0" applyFont="1" applyBorder="1" applyAlignment="1" applyProtection="1">
      <alignment vertical="center"/>
    </xf>
    <xf numFmtId="0" fontId="11" fillId="0" borderId="25"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180" fontId="28" fillId="0" borderId="24" xfId="1" applyNumberFormat="1" applyFont="1" applyFill="1" applyBorder="1" applyAlignment="1" applyProtection="1">
      <alignment horizontal="right" vertical="center" shrinkToFit="1"/>
      <protection locked="0"/>
    </xf>
    <xf numFmtId="180" fontId="28" fillId="0" borderId="102" xfId="1" applyNumberFormat="1" applyFont="1" applyFill="1" applyBorder="1" applyAlignment="1" applyProtection="1">
      <alignment horizontal="right" vertical="center" shrinkToFit="1"/>
      <protection locked="0"/>
    </xf>
    <xf numFmtId="180" fontId="28" fillId="0" borderId="201" xfId="1" applyNumberFormat="1" applyFont="1" applyFill="1" applyBorder="1" applyAlignment="1" applyProtection="1">
      <alignment horizontal="right" vertical="center" shrinkToFit="1"/>
      <protection locked="0"/>
    </xf>
    <xf numFmtId="180" fontId="28" fillId="6" borderId="80" xfId="1" applyNumberFormat="1" applyFont="1" applyFill="1" applyBorder="1" applyAlignment="1" applyProtection="1">
      <alignment horizontal="right" vertical="center" shrinkToFit="1"/>
      <protection hidden="1"/>
    </xf>
    <xf numFmtId="180" fontId="28" fillId="6" borderId="81" xfId="1" applyNumberFormat="1" applyFont="1" applyFill="1" applyBorder="1" applyAlignment="1" applyProtection="1">
      <alignment horizontal="right" vertical="center" shrinkToFit="1"/>
      <protection hidden="1"/>
    </xf>
    <xf numFmtId="180" fontId="28" fillId="6" borderId="21" xfId="1" applyNumberFormat="1" applyFont="1" applyFill="1" applyBorder="1" applyAlignment="1" applyProtection="1">
      <alignment horizontal="right" vertical="center" shrinkToFit="1"/>
      <protection hidden="1"/>
    </xf>
    <xf numFmtId="180" fontId="28" fillId="0" borderId="23" xfId="1" applyNumberFormat="1" applyFont="1" applyFill="1" applyBorder="1" applyAlignment="1" applyProtection="1">
      <alignment horizontal="right" vertical="center" shrinkToFit="1"/>
      <protection locked="0"/>
    </xf>
    <xf numFmtId="180" fontId="28" fillId="0" borderId="17" xfId="1" applyNumberFormat="1" applyFont="1" applyFill="1" applyBorder="1" applyAlignment="1" applyProtection="1">
      <alignment horizontal="right" vertical="center" shrinkToFit="1"/>
      <protection locked="0"/>
    </xf>
    <xf numFmtId="180" fontId="28" fillId="0" borderId="199" xfId="1" applyNumberFormat="1" applyFont="1" applyFill="1" applyBorder="1" applyAlignment="1" applyProtection="1">
      <alignment horizontal="right" vertical="center" shrinkToFit="1"/>
      <protection locked="0"/>
    </xf>
    <xf numFmtId="180" fontId="28" fillId="0" borderId="156" xfId="1" applyNumberFormat="1" applyFont="1" applyFill="1" applyBorder="1" applyAlignment="1" applyProtection="1">
      <alignment horizontal="right" vertical="center" shrinkToFit="1"/>
      <protection locked="0"/>
    </xf>
    <xf numFmtId="180" fontId="28" fillId="0" borderId="157" xfId="1" applyNumberFormat="1" applyFont="1" applyFill="1" applyBorder="1" applyAlignment="1" applyProtection="1">
      <alignment horizontal="right" vertical="center" shrinkToFit="1"/>
      <protection locked="0"/>
    </xf>
    <xf numFmtId="180" fontId="28" fillId="0" borderId="2" xfId="1" applyNumberFormat="1" applyFont="1" applyFill="1" applyBorder="1" applyAlignment="1" applyProtection="1">
      <alignment horizontal="right" vertical="center" shrinkToFit="1"/>
      <protection locked="0"/>
    </xf>
    <xf numFmtId="180" fontId="28" fillId="0" borderId="59" xfId="1" applyNumberFormat="1" applyFont="1" applyFill="1" applyBorder="1" applyAlignment="1" applyProtection="1">
      <alignment horizontal="right" vertical="center" shrinkToFit="1"/>
      <protection locked="0"/>
    </xf>
    <xf numFmtId="180" fontId="28" fillId="0" borderId="158" xfId="1" applyNumberFormat="1" applyFont="1" applyFill="1" applyBorder="1" applyAlignment="1" applyProtection="1">
      <alignment horizontal="right" vertical="center" shrinkToFit="1"/>
      <protection locked="0"/>
    </xf>
    <xf numFmtId="180" fontId="28" fillId="5" borderId="154" xfId="1" applyNumberFormat="1" applyFont="1" applyFill="1" applyBorder="1" applyAlignment="1" applyProtection="1">
      <alignment horizontal="right" vertical="center" shrinkToFit="1"/>
      <protection hidden="1"/>
    </xf>
    <xf numFmtId="180" fontId="28" fillId="5" borderId="94" xfId="1" applyNumberFormat="1" applyFont="1" applyFill="1" applyBorder="1" applyAlignment="1" applyProtection="1">
      <alignment horizontal="right" vertical="center" shrinkToFit="1"/>
      <protection hidden="1"/>
    </xf>
    <xf numFmtId="180" fontId="28" fillId="5" borderId="155" xfId="1" applyNumberFormat="1" applyFont="1" applyFill="1" applyBorder="1" applyAlignment="1" applyProtection="1">
      <alignment horizontal="right" vertical="center" shrinkToFit="1"/>
      <protection hidden="1"/>
    </xf>
    <xf numFmtId="178" fontId="56" fillId="5" borderId="108" xfId="0" applyNumberFormat="1" applyFont="1" applyFill="1" applyBorder="1" applyAlignment="1" applyProtection="1">
      <alignment horizontal="center" vertical="center"/>
    </xf>
    <xf numFmtId="178" fontId="56" fillId="5" borderId="94" xfId="0" applyNumberFormat="1" applyFont="1" applyFill="1" applyBorder="1" applyAlignment="1" applyProtection="1">
      <alignment horizontal="center" vertical="center"/>
    </xf>
    <xf numFmtId="178" fontId="56" fillId="5" borderId="54" xfId="0" applyNumberFormat="1" applyFont="1" applyFill="1" applyBorder="1" applyAlignment="1" applyProtection="1">
      <alignment horizontal="center" vertical="center"/>
    </xf>
    <xf numFmtId="180" fontId="28" fillId="0" borderId="152" xfId="1" applyNumberFormat="1" applyFont="1" applyFill="1" applyBorder="1" applyAlignment="1" applyProtection="1">
      <alignment horizontal="right" vertical="center" shrinkToFit="1"/>
      <protection locked="0"/>
    </xf>
    <xf numFmtId="49" fontId="11" fillId="0" borderId="23" xfId="0" quotePrefix="1" applyNumberFormat="1" applyFont="1" applyBorder="1" applyAlignment="1" applyProtection="1">
      <alignment horizontal="center" vertical="center"/>
    </xf>
    <xf numFmtId="49" fontId="11" fillId="0" borderId="17" xfId="0" quotePrefix="1" applyNumberFormat="1" applyFont="1" applyBorder="1" applyAlignment="1" applyProtection="1">
      <alignment horizontal="center" vertical="center"/>
    </xf>
    <xf numFmtId="49" fontId="11" fillId="0" borderId="9" xfId="0" quotePrefix="1" applyNumberFormat="1" applyFont="1" applyBorder="1" applyAlignment="1" applyProtection="1">
      <alignment horizontal="center" vertical="center"/>
    </xf>
    <xf numFmtId="49" fontId="11" fillId="0" borderId="1" xfId="0" quotePrefix="1" applyNumberFormat="1" applyFont="1" applyBorder="1" applyAlignment="1" applyProtection="1">
      <alignment horizontal="center" vertical="center"/>
    </xf>
    <xf numFmtId="180" fontId="28" fillId="5" borderId="109" xfId="1" applyNumberFormat="1" applyFont="1" applyFill="1" applyBorder="1" applyAlignment="1" applyProtection="1">
      <alignment vertical="center" shrinkToFit="1"/>
      <protection hidden="1"/>
    </xf>
    <xf numFmtId="180" fontId="28" fillId="5" borderId="106" xfId="1" applyNumberFormat="1" applyFont="1" applyFill="1" applyBorder="1" applyAlignment="1" applyProtection="1">
      <alignment vertical="center" shrinkToFit="1"/>
      <protection hidden="1"/>
    </xf>
    <xf numFmtId="180" fontId="28" fillId="5" borderId="168" xfId="1" applyNumberFormat="1" applyFont="1" applyFill="1" applyBorder="1" applyAlignment="1" applyProtection="1">
      <alignment vertical="center" shrinkToFit="1"/>
      <protection hidden="1"/>
    </xf>
    <xf numFmtId="178" fontId="6" fillId="3" borderId="194" xfId="0" applyNumberFormat="1" applyFont="1" applyFill="1" applyBorder="1" applyAlignment="1" applyProtection="1">
      <alignment horizontal="left" vertical="center" wrapText="1"/>
    </xf>
    <xf numFmtId="178" fontId="6" fillId="3" borderId="39" xfId="0" applyNumberFormat="1" applyFont="1" applyFill="1" applyBorder="1" applyAlignment="1" applyProtection="1">
      <alignment horizontal="left" vertical="center" wrapText="1"/>
    </xf>
    <xf numFmtId="178" fontId="6" fillId="3" borderId="63" xfId="0" applyNumberFormat="1" applyFont="1" applyFill="1" applyBorder="1" applyAlignment="1" applyProtection="1">
      <alignment horizontal="left" vertical="center" wrapText="1"/>
    </xf>
    <xf numFmtId="180" fontId="8" fillId="2" borderId="195" xfId="1" applyNumberFormat="1" applyFont="1" applyFill="1" applyBorder="1" applyAlignment="1" applyProtection="1">
      <alignment vertical="center" shrinkToFit="1"/>
      <protection hidden="1"/>
    </xf>
    <xf numFmtId="180" fontId="28" fillId="5" borderId="42" xfId="1" applyNumberFormat="1" applyFont="1" applyFill="1" applyBorder="1" applyAlignment="1" applyProtection="1">
      <alignment horizontal="right" vertical="center" shrinkToFit="1"/>
      <protection hidden="1"/>
    </xf>
    <xf numFmtId="0" fontId="4" fillId="0" borderId="10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203" xfId="0" applyFont="1" applyBorder="1" applyAlignment="1" applyProtection="1">
      <alignment horizontal="center" vertical="center"/>
    </xf>
    <xf numFmtId="0" fontId="48" fillId="3" borderId="13" xfId="0" applyNumberFormat="1" applyFont="1" applyFill="1" applyBorder="1" applyAlignment="1" applyProtection="1">
      <alignment horizontal="center" vertical="center"/>
      <protection hidden="1"/>
    </xf>
    <xf numFmtId="0" fontId="26" fillId="6" borderId="80" xfId="0" applyFont="1" applyFill="1" applyBorder="1" applyAlignment="1" applyProtection="1">
      <alignment horizontal="distributed" vertical="center" indent="1"/>
    </xf>
    <xf numFmtId="0" fontId="26" fillId="6" borderId="81" xfId="0" applyFont="1" applyFill="1" applyBorder="1" applyAlignment="1" applyProtection="1">
      <alignment horizontal="distributed" vertical="center" indent="1"/>
    </xf>
    <xf numFmtId="0" fontId="26" fillId="6" borderId="12" xfId="0" applyFont="1" applyFill="1" applyBorder="1" applyAlignment="1" applyProtection="1">
      <alignment horizontal="distributed" vertical="center" indent="1"/>
    </xf>
    <xf numFmtId="0" fontId="11" fillId="0" borderId="1" xfId="0" applyFont="1" applyBorder="1" applyAlignment="1" applyProtection="1">
      <alignment vertical="center"/>
    </xf>
    <xf numFmtId="0" fontId="11" fillId="0" borderId="5" xfId="0" applyFont="1" applyBorder="1" applyAlignment="1" applyProtection="1">
      <alignment vertical="center"/>
    </xf>
    <xf numFmtId="0" fontId="57" fillId="0" borderId="88" xfId="0" applyFont="1" applyFill="1" applyBorder="1" applyAlignment="1" applyProtection="1">
      <alignment horizontal="center" vertical="center"/>
    </xf>
    <xf numFmtId="0" fontId="57" fillId="0" borderId="89" xfId="0" applyFont="1" applyFill="1" applyBorder="1" applyAlignment="1" applyProtection="1">
      <alignment horizontal="center" vertical="center"/>
    </xf>
    <xf numFmtId="0" fontId="57" fillId="0" borderId="87" xfId="0" applyFont="1" applyBorder="1" applyAlignment="1" applyProtection="1">
      <alignment horizontal="center" vertical="center"/>
    </xf>
    <xf numFmtId="0" fontId="57" fillId="0" borderId="88" xfId="0" applyFont="1" applyBorder="1" applyAlignment="1" applyProtection="1">
      <alignment horizontal="center" vertical="center"/>
    </xf>
    <xf numFmtId="0" fontId="57" fillId="0" borderId="38" xfId="0" applyFont="1" applyBorder="1" applyAlignment="1" applyProtection="1">
      <alignment horizontal="center" vertical="center"/>
    </xf>
    <xf numFmtId="0" fontId="43" fillId="0" borderId="0" xfId="0" applyFont="1" applyAlignment="1">
      <alignment horizontal="center" vertical="center"/>
    </xf>
    <xf numFmtId="0" fontId="4" fillId="0" borderId="16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107" xfId="0" applyFont="1" applyBorder="1" applyAlignment="1" applyProtection="1">
      <alignment horizontal="center" vertical="center"/>
    </xf>
    <xf numFmtId="180" fontId="8" fillId="3" borderId="97" xfId="1" applyNumberFormat="1" applyFont="1" applyFill="1" applyBorder="1" applyAlignment="1" applyProtection="1">
      <alignment vertical="center" shrinkToFit="1"/>
      <protection hidden="1"/>
    </xf>
    <xf numFmtId="180" fontId="28" fillId="0" borderId="202" xfId="1" applyNumberFormat="1" applyFont="1" applyFill="1" applyBorder="1" applyAlignment="1" applyProtection="1">
      <alignment horizontal="right" vertical="center" shrinkToFit="1"/>
      <protection locked="0"/>
    </xf>
    <xf numFmtId="180" fontId="28" fillId="5" borderId="163" xfId="1" applyNumberFormat="1" applyFont="1" applyFill="1" applyBorder="1" applyAlignment="1" applyProtection="1">
      <alignment vertical="center" shrinkToFit="1"/>
      <protection hidden="1"/>
    </xf>
    <xf numFmtId="180" fontId="28" fillId="5" borderId="96" xfId="1" applyNumberFormat="1" applyFont="1" applyFill="1" applyBorder="1" applyAlignment="1" applyProtection="1">
      <alignment vertical="center" shrinkToFit="1"/>
      <protection hidden="1"/>
    </xf>
    <xf numFmtId="180" fontId="28" fillId="5" borderId="98" xfId="1" applyNumberFormat="1" applyFont="1" applyFill="1" applyBorder="1" applyAlignment="1" applyProtection="1">
      <alignment vertical="center" shrinkToFit="1"/>
      <protection hidden="1"/>
    </xf>
    <xf numFmtId="0" fontId="4" fillId="0" borderId="105" xfId="0" applyFont="1" applyBorder="1" applyAlignment="1" applyProtection="1">
      <alignment horizontal="center" vertical="center"/>
    </xf>
    <xf numFmtId="178" fontId="56" fillId="5" borderId="93" xfId="0" applyNumberFormat="1" applyFont="1" applyFill="1" applyBorder="1" applyAlignment="1" applyProtection="1">
      <alignment horizontal="center" vertical="center"/>
    </xf>
    <xf numFmtId="0" fontId="11" fillId="0" borderId="102" xfId="0" applyFont="1" applyBorder="1" applyAlignment="1" applyProtection="1">
      <alignment vertical="center" wrapText="1"/>
    </xf>
    <xf numFmtId="0" fontId="11" fillId="0" borderId="103" xfId="0" applyFont="1" applyBorder="1" applyAlignment="1" applyProtection="1">
      <alignment vertical="center" wrapText="1"/>
    </xf>
    <xf numFmtId="0" fontId="11" fillId="0" borderId="7" xfId="0" quotePrefix="1" applyFont="1" applyBorder="1" applyAlignment="1" applyProtection="1">
      <alignment horizontal="center" vertical="center"/>
    </xf>
    <xf numFmtId="0" fontId="11" fillId="0" borderId="66" xfId="0" quotePrefix="1" applyFont="1" applyBorder="1" applyAlignment="1" applyProtection="1">
      <alignment horizontal="center" vertical="center"/>
    </xf>
    <xf numFmtId="180" fontId="28" fillId="0" borderId="109" xfId="1" applyNumberFormat="1" applyFont="1" applyFill="1" applyBorder="1" applyAlignment="1" applyProtection="1">
      <alignment horizontal="right" vertical="center" shrinkToFit="1"/>
      <protection locked="0"/>
    </xf>
    <xf numFmtId="180" fontId="28" fillId="0" borderId="106" xfId="1" applyNumberFormat="1" applyFont="1" applyFill="1" applyBorder="1" applyAlignment="1" applyProtection="1">
      <alignment horizontal="right" vertical="center" shrinkToFit="1"/>
      <protection locked="0"/>
    </xf>
    <xf numFmtId="180" fontId="28" fillId="0" borderId="168" xfId="1" applyNumberFormat="1" applyFont="1" applyFill="1" applyBorder="1" applyAlignment="1" applyProtection="1">
      <alignment horizontal="right" vertical="center" shrinkToFit="1"/>
      <protection locked="0"/>
    </xf>
    <xf numFmtId="0" fontId="11" fillId="0" borderId="17" xfId="0" applyFont="1" applyBorder="1" applyAlignment="1" applyProtection="1">
      <alignment horizontal="left" vertical="center"/>
    </xf>
    <xf numFmtId="0" fontId="11" fillId="0" borderId="4" xfId="0" applyFont="1" applyBorder="1" applyAlignment="1" applyProtection="1">
      <alignment horizontal="left" vertical="center"/>
    </xf>
    <xf numFmtId="0" fontId="11" fillId="0" borderId="59" xfId="0" applyFont="1" applyBorder="1" applyAlignment="1" applyProtection="1">
      <alignment vertical="center" wrapText="1"/>
    </xf>
    <xf numFmtId="0" fontId="11" fillId="0" borderId="6" xfId="0" applyFont="1" applyBorder="1" applyAlignment="1" applyProtection="1">
      <alignment vertical="center" wrapText="1"/>
    </xf>
    <xf numFmtId="180" fontId="28" fillId="0" borderId="9" xfId="1" applyNumberFormat="1" applyFont="1" applyFill="1" applyBorder="1" applyAlignment="1" applyProtection="1">
      <alignment vertical="center" shrinkToFit="1"/>
      <protection locked="0"/>
    </xf>
    <xf numFmtId="180" fontId="28" fillId="0" borderId="1" xfId="1" applyNumberFormat="1" applyFont="1" applyFill="1" applyBorder="1" applyAlignment="1" applyProtection="1">
      <alignment vertical="center" shrinkToFit="1"/>
      <protection locked="0"/>
    </xf>
    <xf numFmtId="180" fontId="28" fillId="0" borderId="200" xfId="1" applyNumberFormat="1" applyFont="1" applyFill="1" applyBorder="1" applyAlignment="1" applyProtection="1">
      <alignment vertical="center" shrinkToFit="1"/>
      <protection locked="0"/>
    </xf>
    <xf numFmtId="0" fontId="0" fillId="0" borderId="66" xfId="0" applyBorder="1" applyAlignment="1" applyProtection="1">
      <alignment horizontal="center" vertical="top"/>
    </xf>
    <xf numFmtId="0" fontId="0" fillId="0" borderId="0" xfId="0" applyAlignment="1" applyProtection="1">
      <alignment horizontal="center" vertical="top"/>
    </xf>
    <xf numFmtId="0" fontId="0" fillId="0" borderId="66" xfId="0" applyBorder="1" applyAlignment="1" applyProtection="1">
      <alignment horizontal="center" vertical="center"/>
    </xf>
    <xf numFmtId="0" fontId="0" fillId="0" borderId="66" xfId="0" applyBorder="1" applyAlignment="1">
      <alignment horizontal="center"/>
    </xf>
    <xf numFmtId="0" fontId="0" fillId="0" borderId="66" xfId="0" applyBorder="1" applyAlignment="1" applyProtection="1">
      <alignment horizontal="center"/>
    </xf>
    <xf numFmtId="180" fontId="28" fillId="0" borderId="25" xfId="1" applyNumberFormat="1" applyFont="1" applyFill="1" applyBorder="1" applyAlignment="1" applyProtection="1">
      <alignment horizontal="right" vertical="center" shrinkToFit="1"/>
      <protection locked="0"/>
    </xf>
    <xf numFmtId="180" fontId="28" fillId="0" borderId="64" xfId="1" applyNumberFormat="1" applyFont="1" applyFill="1" applyBorder="1" applyAlignment="1" applyProtection="1">
      <alignment horizontal="right" vertical="center" shrinkToFit="1"/>
      <protection locked="0"/>
    </xf>
    <xf numFmtId="180" fontId="28" fillId="0" borderId="161" xfId="1" applyNumberFormat="1" applyFont="1" applyFill="1" applyBorder="1" applyAlignment="1" applyProtection="1">
      <alignment horizontal="right" vertical="center" shrinkToFit="1"/>
      <protection locked="0"/>
    </xf>
    <xf numFmtId="180" fontId="28" fillId="5" borderId="80" xfId="1" applyNumberFormat="1" applyFont="1" applyFill="1" applyBorder="1" applyAlignment="1" applyProtection="1">
      <alignment horizontal="right" vertical="center" shrinkToFit="1"/>
      <protection hidden="1"/>
    </xf>
    <xf numFmtId="180" fontId="28" fillId="5" borderId="81" xfId="1" applyNumberFormat="1" applyFont="1" applyFill="1" applyBorder="1" applyAlignment="1" applyProtection="1">
      <alignment horizontal="right" vertical="center" shrinkToFit="1"/>
      <protection hidden="1"/>
    </xf>
    <xf numFmtId="180" fontId="28" fillId="5" borderId="165" xfId="1" applyNumberFormat="1" applyFont="1" applyFill="1" applyBorder="1" applyAlignment="1" applyProtection="1">
      <alignment horizontal="right" vertical="center" shrinkToFit="1"/>
      <protection hidden="1"/>
    </xf>
    <xf numFmtId="178" fontId="56" fillId="5" borderId="104" xfId="0" applyNumberFormat="1" applyFont="1" applyFill="1" applyBorder="1" applyAlignment="1" applyProtection="1">
      <alignment horizontal="center" vertical="center"/>
    </xf>
    <xf numFmtId="178" fontId="56" fillId="5" borderId="81" xfId="0" applyNumberFormat="1" applyFont="1" applyFill="1" applyBorder="1" applyAlignment="1" applyProtection="1">
      <alignment horizontal="center" vertical="center"/>
    </xf>
    <xf numFmtId="178" fontId="56" fillId="5" borderId="12" xfId="0" applyNumberFormat="1" applyFont="1" applyFill="1" applyBorder="1" applyAlignment="1" applyProtection="1">
      <alignment horizontal="center" vertical="center"/>
    </xf>
    <xf numFmtId="0" fontId="11" fillId="0" borderId="198" xfId="0" applyFont="1" applyBorder="1" applyAlignment="1" applyProtection="1">
      <alignment horizontal="center" vertical="center" textRotation="255"/>
    </xf>
    <xf numFmtId="180" fontId="28" fillId="5" borderId="164" xfId="1" applyNumberFormat="1" applyFont="1" applyFill="1" applyBorder="1" applyAlignment="1" applyProtection="1">
      <alignment vertical="center" shrinkToFit="1"/>
      <protection hidden="1"/>
    </xf>
    <xf numFmtId="0" fontId="11" fillId="0" borderId="58" xfId="0" applyFont="1" applyBorder="1" applyAlignment="1" applyProtection="1">
      <alignment horizontal="left" vertical="center" wrapText="1"/>
    </xf>
    <xf numFmtId="178" fontId="26" fillId="5" borderId="110" xfId="0" applyNumberFormat="1" applyFont="1" applyFill="1" applyBorder="1" applyAlignment="1" applyProtection="1">
      <alignment horizontal="center" vertical="center" wrapText="1"/>
    </xf>
    <xf numFmtId="178" fontId="26" fillId="5" borderId="96" xfId="0" applyNumberFormat="1" applyFont="1" applyFill="1" applyBorder="1" applyAlignment="1" applyProtection="1">
      <alignment horizontal="center" vertical="center" wrapText="1"/>
    </xf>
    <xf numFmtId="178" fontId="26" fillId="5" borderId="97" xfId="0" applyNumberFormat="1" applyFont="1" applyFill="1" applyBorder="1" applyAlignment="1" applyProtection="1">
      <alignment horizontal="center" vertical="center" wrapText="1"/>
    </xf>
    <xf numFmtId="0" fontId="11" fillId="0" borderId="65" xfId="0" quotePrefix="1" applyFont="1" applyBorder="1" applyAlignment="1" applyProtection="1">
      <alignment horizontal="left" vertical="center"/>
    </xf>
    <xf numFmtId="0" fontId="11" fillId="0" borderId="0" xfId="0" quotePrefix="1" applyFont="1" applyBorder="1" applyAlignment="1" applyProtection="1">
      <alignment horizontal="left" vertical="center"/>
    </xf>
    <xf numFmtId="0" fontId="11" fillId="0" borderId="26" xfId="0" quotePrefix="1" applyFont="1" applyBorder="1" applyAlignment="1" applyProtection="1">
      <alignment horizontal="left" vertical="center"/>
    </xf>
    <xf numFmtId="180" fontId="28" fillId="5" borderId="154" xfId="1" applyNumberFormat="1" applyFont="1" applyFill="1" applyBorder="1" applyAlignment="1" applyProtection="1">
      <alignment vertical="center" shrinkToFit="1"/>
      <protection hidden="1"/>
    </xf>
    <xf numFmtId="180" fontId="28" fillId="5" borderId="94" xfId="1" applyNumberFormat="1" applyFont="1" applyFill="1" applyBorder="1" applyAlignment="1" applyProtection="1">
      <alignment vertical="center" shrinkToFit="1"/>
      <protection hidden="1"/>
    </xf>
    <xf numFmtId="180" fontId="28" fillId="5" borderId="155" xfId="1" applyNumberFormat="1" applyFont="1" applyFill="1" applyBorder="1" applyAlignment="1" applyProtection="1">
      <alignment vertical="center" shrinkToFit="1"/>
      <protection hidden="1"/>
    </xf>
    <xf numFmtId="0" fontId="60" fillId="0" borderId="0" xfId="0" applyFont="1" applyAlignment="1">
      <alignment horizontal="center" vertical="center"/>
    </xf>
    <xf numFmtId="178" fontId="26" fillId="5" borderId="95" xfId="0" applyNumberFormat="1" applyFont="1" applyFill="1" applyBorder="1" applyAlignment="1" applyProtection="1">
      <alignment horizontal="center" vertical="center" wrapText="1"/>
    </xf>
    <xf numFmtId="0" fontId="11" fillId="0" borderId="59" xfId="0" applyFont="1" applyBorder="1" applyAlignment="1" applyProtection="1">
      <alignment horizontal="left" vertical="center" wrapText="1"/>
    </xf>
    <xf numFmtId="0" fontId="11" fillId="0" borderId="6" xfId="0" applyFont="1" applyBorder="1" applyAlignment="1" applyProtection="1">
      <alignment horizontal="left" vertical="center" wrapText="1"/>
    </xf>
    <xf numFmtId="0" fontId="61" fillId="3" borderId="7" xfId="0" applyFont="1" applyFill="1" applyBorder="1" applyAlignment="1">
      <alignment horizontal="right" vertical="center"/>
    </xf>
    <xf numFmtId="0" fontId="61" fillId="3" borderId="66" xfId="0" applyFont="1" applyFill="1" applyBorder="1" applyAlignment="1">
      <alignment horizontal="right" vertical="center"/>
    </xf>
    <xf numFmtId="0" fontId="61" fillId="3" borderId="10" xfId="0" applyFont="1" applyFill="1" applyBorder="1" applyAlignment="1">
      <alignment horizontal="right" vertical="center"/>
    </xf>
    <xf numFmtId="0" fontId="61" fillId="3" borderId="35" xfId="0" applyFont="1" applyFill="1" applyBorder="1" applyAlignment="1">
      <alignment horizontal="right" vertical="center"/>
    </xf>
    <xf numFmtId="0" fontId="12" fillId="3" borderId="6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11" xfId="0" applyFont="1" applyFill="1" applyBorder="1" applyAlignment="1">
      <alignment horizontal="center" vertical="center"/>
    </xf>
    <xf numFmtId="0" fontId="21" fillId="0" borderId="80" xfId="0" applyNumberFormat="1" applyFont="1" applyFill="1" applyBorder="1" applyAlignment="1" applyProtection="1">
      <alignment horizontal="center" vertical="center" shrinkToFit="1"/>
      <protection locked="0"/>
    </xf>
    <xf numFmtId="0" fontId="21" fillId="0" borderId="81" xfId="0" applyNumberFormat="1" applyFont="1" applyFill="1" applyBorder="1" applyAlignment="1" applyProtection="1">
      <alignment horizontal="center" vertical="center" shrinkToFit="1"/>
      <protection locked="0"/>
    </xf>
    <xf numFmtId="0" fontId="21" fillId="0" borderId="12" xfId="0" applyNumberFormat="1"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wrapText="1"/>
    </xf>
    <xf numFmtId="0" fontId="7" fillId="3" borderId="28" xfId="0" applyFont="1" applyFill="1" applyBorder="1" applyAlignment="1" applyProtection="1">
      <alignment horizontal="center" vertical="center" wrapText="1"/>
    </xf>
    <xf numFmtId="0" fontId="7" fillId="3" borderId="68"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11" fillId="3" borderId="67" xfId="0" applyFont="1" applyFill="1" applyBorder="1" applyAlignment="1" applyProtection="1">
      <alignment horizontal="right" vertical="center" shrinkToFit="1"/>
    </xf>
    <xf numFmtId="0" fontId="11" fillId="3" borderId="28" xfId="0" applyFont="1" applyFill="1" applyBorder="1" applyAlignment="1" applyProtection="1">
      <alignment horizontal="right" vertical="center" shrinkToFit="1"/>
    </xf>
    <xf numFmtId="0" fontId="11" fillId="3" borderId="10" xfId="0" applyFont="1" applyFill="1" applyBorder="1" applyAlignment="1" applyProtection="1">
      <alignment horizontal="right" vertical="center" shrinkToFit="1"/>
    </xf>
    <xf numFmtId="0" fontId="11" fillId="3" borderId="35" xfId="0" applyFont="1" applyFill="1" applyBorder="1" applyAlignment="1" applyProtection="1">
      <alignment horizontal="right" vertical="center" shrinkToFit="1"/>
    </xf>
    <xf numFmtId="0" fontId="7" fillId="3" borderId="28" xfId="0" applyFont="1" applyFill="1" applyBorder="1" applyAlignment="1" applyProtection="1">
      <alignment horizontal="left" vertical="center" wrapText="1" shrinkToFit="1"/>
    </xf>
    <xf numFmtId="0" fontId="7" fillId="3" borderId="68" xfId="0" applyFont="1" applyFill="1" applyBorder="1" applyAlignment="1" applyProtection="1">
      <alignment horizontal="left" vertical="center" wrapText="1" shrinkToFit="1"/>
    </xf>
    <xf numFmtId="0" fontId="7" fillId="3" borderId="35" xfId="0" applyFont="1" applyFill="1" applyBorder="1" applyAlignment="1" applyProtection="1">
      <alignment horizontal="left" vertical="center" wrapText="1" shrinkToFit="1"/>
    </xf>
    <xf numFmtId="0" fontId="7" fillId="3" borderId="11" xfId="0" applyFont="1" applyFill="1" applyBorder="1" applyAlignment="1" applyProtection="1">
      <alignment horizontal="left" vertical="center" wrapText="1" shrinkToFit="1"/>
    </xf>
    <xf numFmtId="0" fontId="7" fillId="3" borderId="67"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35"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shrinkToFit="1"/>
    </xf>
    <xf numFmtId="0" fontId="3" fillId="3" borderId="28" xfId="0" applyFont="1" applyFill="1" applyBorder="1" applyAlignment="1" applyProtection="1">
      <alignment horizontal="center" vertical="center" wrapText="1" shrinkToFit="1"/>
    </xf>
    <xf numFmtId="0" fontId="3" fillId="3" borderId="111" xfId="0" applyFont="1" applyFill="1" applyBorder="1" applyAlignment="1" applyProtection="1">
      <alignment horizontal="center" vertical="center" wrapText="1" shrinkToFit="1"/>
    </xf>
    <xf numFmtId="0" fontId="3" fillId="3" borderId="141" xfId="0" applyFont="1" applyFill="1" applyBorder="1" applyAlignment="1" applyProtection="1">
      <alignment horizontal="center" vertical="center" wrapText="1" shrinkToFit="1"/>
    </xf>
    <xf numFmtId="0" fontId="3" fillId="3" borderId="68" xfId="0" applyFont="1" applyFill="1" applyBorder="1" applyAlignment="1" applyProtection="1">
      <alignment horizontal="center" vertical="center" wrapText="1" shrinkToFit="1"/>
    </xf>
    <xf numFmtId="0" fontId="0" fillId="3" borderId="66"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5" fillId="3" borderId="66" xfId="0" applyFont="1" applyFill="1" applyBorder="1" applyAlignment="1" applyProtection="1">
      <alignment horizontal="center" vertical="center"/>
    </xf>
    <xf numFmtId="0" fontId="5" fillId="3" borderId="76"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0" fontId="7" fillId="3" borderId="36" xfId="0" applyFont="1" applyFill="1" applyBorder="1" applyAlignment="1" applyProtection="1">
      <alignment horizontal="center" vertical="center" wrapText="1"/>
    </xf>
    <xf numFmtId="0" fontId="31" fillId="3" borderId="67" xfId="0" applyFont="1" applyFill="1" applyBorder="1" applyAlignment="1" applyProtection="1">
      <alignment horizontal="center" vertical="center" shrinkToFit="1"/>
    </xf>
    <xf numFmtId="0" fontId="31" fillId="3" borderId="28" xfId="0" applyFont="1" applyFill="1" applyBorder="1" applyAlignment="1" applyProtection="1">
      <alignment horizontal="center" vertical="center" shrinkToFit="1"/>
    </xf>
    <xf numFmtId="0" fontId="31" fillId="3" borderId="68" xfId="0" applyFont="1" applyFill="1" applyBorder="1" applyAlignment="1" applyProtection="1">
      <alignment horizontal="center" vertical="center" shrinkToFit="1"/>
    </xf>
    <xf numFmtId="0" fontId="31" fillId="3" borderId="16" xfId="0" applyFont="1" applyFill="1" applyBorder="1" applyAlignment="1" applyProtection="1">
      <alignment horizontal="center" vertical="center" shrinkToFit="1"/>
    </xf>
    <xf numFmtId="0" fontId="21" fillId="3" borderId="65" xfId="0" applyFont="1" applyFill="1" applyBorder="1" applyAlignment="1" applyProtection="1">
      <alignment horizontal="center" vertical="center" shrinkToFit="1"/>
    </xf>
    <xf numFmtId="0" fontId="21" fillId="3" borderId="0" xfId="0" applyFont="1" applyFill="1" applyAlignment="1" applyProtection="1">
      <alignment shrinkToFit="1"/>
    </xf>
    <xf numFmtId="0" fontId="21" fillId="3" borderId="26" xfId="0" applyFont="1" applyFill="1" applyBorder="1" applyAlignment="1" applyProtection="1">
      <alignment shrinkToFit="1"/>
    </xf>
    <xf numFmtId="0" fontId="21" fillId="3" borderId="65" xfId="0" applyFont="1" applyFill="1" applyBorder="1" applyAlignment="1" applyProtection="1">
      <alignment shrinkToFit="1"/>
    </xf>
    <xf numFmtId="0" fontId="21" fillId="3" borderId="32" xfId="0" applyFont="1" applyFill="1" applyBorder="1" applyAlignment="1" applyProtection="1">
      <alignment shrinkToFit="1"/>
    </xf>
    <xf numFmtId="0" fontId="7" fillId="3" borderId="142" xfId="0" applyFont="1" applyFill="1" applyBorder="1" applyAlignment="1" applyProtection="1">
      <alignment horizontal="center" vertical="center" shrinkToFit="1"/>
    </xf>
    <xf numFmtId="0" fontId="7" fillId="3" borderId="0" xfId="0" applyFont="1" applyFill="1" applyBorder="1" applyAlignment="1" applyProtection="1">
      <alignment horizontal="center" vertical="center" shrinkToFit="1"/>
    </xf>
    <xf numFmtId="0" fontId="7" fillId="3" borderId="26" xfId="0" applyFont="1" applyFill="1" applyBorder="1" applyAlignment="1" applyProtection="1">
      <alignment horizontal="center" vertical="center" shrinkToFit="1"/>
    </xf>
    <xf numFmtId="0" fontId="9" fillId="3" borderId="65" xfId="0" applyNumberFormat="1" applyFont="1" applyFill="1" applyBorder="1" applyAlignment="1" applyProtection="1">
      <alignment horizontal="center" vertical="center" shrinkToFit="1"/>
    </xf>
    <xf numFmtId="0" fontId="9" fillId="3" borderId="0" xfId="0" applyNumberFormat="1" applyFont="1" applyFill="1" applyBorder="1" applyAlignment="1" applyProtection="1">
      <alignment horizontal="center" vertical="center" shrinkToFit="1"/>
    </xf>
    <xf numFmtId="182" fontId="9" fillId="3" borderId="0" xfId="0" applyNumberFormat="1" applyFont="1" applyFill="1" applyBorder="1" applyAlignment="1" applyProtection="1">
      <alignment horizontal="center" vertical="center" shrinkToFit="1"/>
    </xf>
    <xf numFmtId="0" fontId="7" fillId="3" borderId="7" xfId="0" applyFont="1" applyFill="1" applyBorder="1" applyAlignment="1" applyProtection="1">
      <alignment horizontal="center" vertical="center" wrapText="1"/>
    </xf>
    <xf numFmtId="0" fontId="7" fillId="3" borderId="66"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74"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9" fillId="3" borderId="60" xfId="0" applyFont="1" applyFill="1" applyBorder="1" applyAlignment="1" applyProtection="1">
      <alignment vertical="center" wrapText="1"/>
    </xf>
    <xf numFmtId="0" fontId="0" fillId="3" borderId="1" xfId="0" applyFill="1" applyBorder="1" applyAlignment="1" applyProtection="1">
      <alignment vertical="center" wrapText="1"/>
    </xf>
    <xf numFmtId="0" fontId="0" fillId="3" borderId="82" xfId="0" applyFill="1" applyBorder="1" applyAlignment="1" applyProtection="1">
      <alignment vertical="center" wrapText="1"/>
    </xf>
    <xf numFmtId="182" fontId="9" fillId="3" borderId="32" xfId="0" applyNumberFormat="1" applyFont="1" applyFill="1" applyBorder="1" applyAlignment="1" applyProtection="1">
      <alignment horizontal="center" vertical="center" shrinkToFit="1"/>
    </xf>
    <xf numFmtId="0" fontId="7" fillId="3" borderId="83"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1" fillId="3" borderId="7" xfId="0" applyFont="1" applyFill="1" applyBorder="1" applyAlignment="1" applyProtection="1">
      <alignment horizontal="right" vertical="center" shrinkToFit="1"/>
    </xf>
    <xf numFmtId="0" fontId="11" fillId="3" borderId="66" xfId="0" applyFont="1" applyFill="1" applyBorder="1" applyAlignment="1" applyProtection="1">
      <alignment horizontal="right" vertical="center" shrinkToFit="1"/>
    </xf>
    <xf numFmtId="0" fontId="11" fillId="3" borderId="66"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5" xfId="0" applyFont="1" applyFill="1" applyBorder="1" applyAlignment="1" applyProtection="1">
      <alignment horizontal="left" vertical="center" wrapText="1"/>
    </xf>
    <xf numFmtId="0" fontId="11" fillId="3" borderId="11" xfId="0" applyFont="1" applyFill="1" applyBorder="1" applyAlignment="1" applyProtection="1">
      <alignment horizontal="left" vertical="center" wrapText="1"/>
    </xf>
    <xf numFmtId="0" fontId="24" fillId="3" borderId="7" xfId="0" applyFont="1" applyFill="1" applyBorder="1" applyAlignment="1" applyProtection="1">
      <alignment horizontal="center" vertical="center" wrapText="1"/>
    </xf>
    <xf numFmtId="0" fontId="24" fillId="3" borderId="66"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24" fillId="3" borderId="65"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4" fillId="3" borderId="26"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shrinkToFit="1"/>
    </xf>
    <xf numFmtId="0" fontId="3" fillId="3" borderId="66" xfId="0" applyFont="1" applyFill="1" applyBorder="1" applyAlignment="1" applyProtection="1">
      <alignment horizontal="center" vertical="center" shrinkToFit="1"/>
    </xf>
    <xf numFmtId="0" fontId="3" fillId="3" borderId="113" xfId="0" applyFont="1" applyFill="1" applyBorder="1" applyAlignment="1" applyProtection="1">
      <alignment horizontal="center" vertical="center" shrinkToFit="1"/>
    </xf>
    <xf numFmtId="0" fontId="3" fillId="3" borderId="8" xfId="0" applyFont="1" applyFill="1" applyBorder="1" applyAlignment="1" applyProtection="1">
      <alignment horizontal="center" vertical="center" shrinkToFit="1"/>
    </xf>
    <xf numFmtId="0" fontId="11" fillId="3" borderId="10" xfId="0" applyFont="1" applyFill="1" applyBorder="1" applyAlignment="1" applyProtection="1">
      <alignment horizontal="center" vertical="center" shrinkToFit="1"/>
    </xf>
    <xf numFmtId="0" fontId="11" fillId="3" borderId="35" xfId="0" applyFont="1" applyFill="1" applyBorder="1" applyAlignment="1" applyProtection="1">
      <alignment horizontal="center" vertical="center" shrinkToFit="1"/>
    </xf>
    <xf numFmtId="0" fontId="0" fillId="3" borderId="153" xfId="0" applyFont="1" applyFill="1" applyBorder="1" applyAlignment="1" applyProtection="1">
      <alignment horizontal="center" vertical="center" shrinkToFit="1"/>
    </xf>
    <xf numFmtId="0" fontId="11" fillId="3" borderId="143" xfId="0" applyFont="1" applyFill="1" applyBorder="1" applyAlignment="1" applyProtection="1">
      <alignment horizontal="center" vertical="center" shrinkToFit="1"/>
    </xf>
    <xf numFmtId="0" fontId="0" fillId="3" borderId="11" xfId="0" applyFont="1" applyFill="1" applyBorder="1" applyAlignment="1" applyProtection="1">
      <alignment horizontal="center" vertical="center" shrinkToFit="1"/>
    </xf>
    <xf numFmtId="0" fontId="7" fillId="3" borderId="66"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xf>
    <xf numFmtId="0" fontId="0" fillId="3" borderId="76" xfId="0" applyFont="1" applyFill="1" applyBorder="1" applyAlignment="1" applyProtection="1">
      <alignment horizontal="center" vertical="center"/>
    </xf>
    <xf numFmtId="0" fontId="7" fillId="3" borderId="65" xfId="0" applyFont="1" applyFill="1" applyBorder="1" applyAlignment="1" applyProtection="1">
      <alignment horizontal="center" vertical="center" shrinkToFit="1"/>
    </xf>
    <xf numFmtId="0" fontId="7" fillId="3" borderId="112" xfId="0" applyFont="1" applyFill="1" applyBorder="1" applyAlignment="1" applyProtection="1">
      <alignment horizontal="center" vertical="center" shrinkToFit="1"/>
    </xf>
    <xf numFmtId="0" fontId="7" fillId="3" borderId="83" xfId="0" applyFont="1" applyFill="1" applyBorder="1" applyAlignment="1" applyProtection="1">
      <alignment horizontal="center" vertical="center" wrapText="1"/>
    </xf>
    <xf numFmtId="0" fontId="7" fillId="3" borderId="33" xfId="0" applyFont="1" applyFill="1" applyBorder="1" applyAlignment="1" applyProtection="1">
      <alignment horizontal="center" vertical="center"/>
    </xf>
    <xf numFmtId="49" fontId="3" fillId="3" borderId="7" xfId="0" applyNumberFormat="1" applyFont="1" applyFill="1" applyBorder="1" applyAlignment="1" applyProtection="1">
      <alignment horizontal="left" vertical="center" wrapText="1"/>
    </xf>
    <xf numFmtId="49" fontId="11" fillId="3" borderId="66" xfId="0" applyNumberFormat="1" applyFont="1" applyFill="1" applyBorder="1" applyAlignment="1" applyProtection="1">
      <alignment horizontal="left" vertical="center" wrapText="1"/>
    </xf>
    <xf numFmtId="49" fontId="11" fillId="3" borderId="8" xfId="0" applyNumberFormat="1" applyFont="1" applyFill="1" applyBorder="1" applyAlignment="1" applyProtection="1">
      <alignment horizontal="left" vertical="center" wrapText="1"/>
    </xf>
    <xf numFmtId="0" fontId="11" fillId="3" borderId="74" xfId="0" applyNumberFormat="1" applyFont="1" applyFill="1" applyBorder="1" applyAlignment="1" applyProtection="1">
      <alignment horizontal="right" vertical="center" wrapText="1"/>
    </xf>
    <xf numFmtId="0" fontId="0" fillId="3" borderId="30" xfId="0" applyNumberFormat="1" applyFont="1" applyFill="1" applyBorder="1" applyAlignment="1" applyProtection="1">
      <alignment horizontal="right" vertical="center" wrapText="1"/>
    </xf>
    <xf numFmtId="0" fontId="11" fillId="3" borderId="30" xfId="0" applyNumberFormat="1" applyFont="1" applyFill="1" applyBorder="1" applyAlignment="1" applyProtection="1">
      <alignment horizontal="left" vertical="center" wrapText="1"/>
    </xf>
    <xf numFmtId="0" fontId="11" fillId="3" borderId="71" xfId="0" applyNumberFormat="1" applyFont="1" applyFill="1" applyBorder="1" applyAlignment="1" applyProtection="1">
      <alignment horizontal="left" vertical="center" wrapText="1"/>
    </xf>
    <xf numFmtId="0" fontId="9" fillId="3" borderId="74" xfId="0" applyNumberFormat="1" applyFont="1" applyFill="1" applyBorder="1" applyAlignment="1" applyProtection="1">
      <alignment horizontal="center" vertical="center" shrinkToFit="1"/>
    </xf>
    <xf numFmtId="0" fontId="9" fillId="3" borderId="30" xfId="0" applyNumberFormat="1" applyFont="1" applyFill="1" applyBorder="1" applyAlignment="1" applyProtection="1">
      <alignment horizontal="center" vertical="center" shrinkToFit="1"/>
    </xf>
    <xf numFmtId="49" fontId="9" fillId="3" borderId="30" xfId="0" applyNumberFormat="1" applyFont="1" applyFill="1" applyBorder="1" applyAlignment="1" applyProtection="1">
      <alignment horizontal="center" vertical="center"/>
    </xf>
    <xf numFmtId="0" fontId="9" fillId="3" borderId="30" xfId="0" applyNumberFormat="1" applyFont="1" applyFill="1" applyBorder="1" applyAlignment="1" applyProtection="1">
      <alignment horizontal="center" vertical="center"/>
    </xf>
    <xf numFmtId="0" fontId="8" fillId="3" borderId="7" xfId="0" applyNumberFormat="1" applyFont="1" applyFill="1" applyBorder="1" applyAlignment="1" applyProtection="1">
      <alignment horizontal="center" vertical="center" shrinkToFit="1"/>
    </xf>
    <xf numFmtId="0" fontId="8" fillId="3" borderId="66" xfId="0" applyNumberFormat="1" applyFont="1" applyFill="1" applyBorder="1" applyAlignment="1" applyProtection="1">
      <alignment horizontal="center" vertical="center" shrinkToFit="1"/>
    </xf>
    <xf numFmtId="0" fontId="8" fillId="3" borderId="65" xfId="0" applyNumberFormat="1" applyFont="1" applyFill="1" applyBorder="1" applyAlignment="1" applyProtection="1">
      <alignment horizontal="center" vertical="center" shrinkToFit="1"/>
    </xf>
    <xf numFmtId="0" fontId="8" fillId="3" borderId="0" xfId="0" applyNumberFormat="1" applyFont="1" applyFill="1" applyBorder="1" applyAlignment="1" applyProtection="1">
      <alignment horizontal="center" vertical="center" shrinkToFit="1"/>
    </xf>
    <xf numFmtId="0" fontId="8" fillId="3" borderId="76" xfId="0" applyNumberFormat="1" applyFont="1" applyFill="1" applyBorder="1" applyAlignment="1" applyProtection="1">
      <alignment horizontal="center" vertical="center" shrinkToFit="1"/>
    </xf>
    <xf numFmtId="0" fontId="8" fillId="3" borderId="32" xfId="0" applyNumberFormat="1" applyFont="1" applyFill="1" applyBorder="1" applyAlignment="1" applyProtection="1">
      <alignment horizontal="center" vertical="center" shrinkToFit="1"/>
    </xf>
    <xf numFmtId="0" fontId="7" fillId="3" borderId="7" xfId="0" applyFont="1" applyFill="1" applyBorder="1" applyAlignment="1" applyProtection="1">
      <alignment horizontal="right" vertical="center" shrinkToFit="1"/>
    </xf>
    <xf numFmtId="0" fontId="0" fillId="3" borderId="66" xfId="0" applyFont="1" applyFill="1" applyBorder="1" applyAlignment="1" applyProtection="1">
      <alignment horizontal="right" vertical="center" shrinkToFit="1"/>
    </xf>
    <xf numFmtId="0" fontId="0" fillId="3" borderId="10" xfId="0" applyFont="1" applyFill="1" applyBorder="1" applyAlignment="1" applyProtection="1">
      <alignment horizontal="right" vertical="center" shrinkToFit="1"/>
    </xf>
    <xf numFmtId="0" fontId="0" fillId="3" borderId="35" xfId="0" applyFont="1" applyFill="1" applyBorder="1" applyAlignment="1" applyProtection="1">
      <alignment horizontal="right" vertical="center" shrinkToFit="1"/>
    </xf>
    <xf numFmtId="0" fontId="7" fillId="3" borderId="151" xfId="0" applyFont="1" applyFill="1" applyBorder="1" applyAlignment="1" applyProtection="1">
      <alignment horizontal="right" vertical="center" shrinkToFit="1"/>
    </xf>
    <xf numFmtId="0" fontId="7" fillId="3" borderId="150" xfId="0" applyFont="1" applyFill="1" applyBorder="1" applyAlignment="1" applyProtection="1">
      <alignment horizontal="right" vertical="center" shrinkToFit="1"/>
    </xf>
    <xf numFmtId="0" fontId="7" fillId="3" borderId="66" xfId="0" applyFont="1" applyFill="1" applyBorder="1" applyAlignment="1" applyProtection="1">
      <alignment horizontal="left" vertical="center" wrapText="1"/>
    </xf>
    <xf numFmtId="0" fontId="7" fillId="3" borderId="8" xfId="0" applyFont="1" applyFill="1" applyBorder="1" applyAlignment="1" applyProtection="1">
      <alignment horizontal="left" vertical="center" wrapText="1"/>
    </xf>
    <xf numFmtId="0" fontId="7" fillId="3" borderId="35" xfId="0"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0" fillId="3" borderId="65" xfId="0" applyFont="1" applyFill="1" applyBorder="1" applyAlignment="1" applyProtection="1">
      <alignment horizontal="center" vertical="center"/>
    </xf>
    <xf numFmtId="0" fontId="9" fillId="3" borderId="34" xfId="0" applyNumberFormat="1" applyFont="1" applyFill="1" applyBorder="1" applyAlignment="1" applyProtection="1">
      <alignment horizontal="center" vertical="center" shrinkToFit="1"/>
    </xf>
    <xf numFmtId="0" fontId="0" fillId="0" borderId="8" xfId="0" applyBorder="1" applyAlignment="1" applyProtection="1">
      <alignment horizontal="center" vertical="center"/>
    </xf>
    <xf numFmtId="0" fontId="0" fillId="3" borderId="24" xfId="0" applyFont="1" applyFill="1" applyBorder="1" applyAlignment="1" applyProtection="1">
      <alignment horizontal="center" vertical="center"/>
    </xf>
    <xf numFmtId="0" fontId="0" fillId="3" borderId="102" xfId="0" applyFont="1" applyFill="1" applyBorder="1" applyAlignment="1" applyProtection="1">
      <alignment horizontal="center"/>
    </xf>
    <xf numFmtId="0" fontId="0" fillId="3" borderId="152" xfId="0" applyFont="1" applyFill="1" applyBorder="1" applyAlignment="1" applyProtection="1">
      <alignment horizontal="center"/>
    </xf>
    <xf numFmtId="0" fontId="0" fillId="3" borderId="77" xfId="0" applyFont="1" applyFill="1" applyBorder="1" applyAlignment="1" applyProtection="1">
      <alignment horizontal="center"/>
    </xf>
    <xf numFmtId="0" fontId="31" fillId="3" borderId="65" xfId="0" applyFont="1" applyFill="1" applyBorder="1" applyAlignment="1" applyProtection="1">
      <alignment horizontal="center"/>
    </xf>
    <xf numFmtId="0" fontId="31" fillId="3" borderId="0" xfId="0" applyFont="1" applyFill="1" applyBorder="1" applyAlignment="1" applyProtection="1">
      <alignment horizontal="center"/>
    </xf>
    <xf numFmtId="0" fontId="31" fillId="3" borderId="26" xfId="0" applyFont="1" applyFill="1" applyBorder="1" applyAlignment="1" applyProtection="1">
      <alignment horizontal="center"/>
    </xf>
    <xf numFmtId="0" fontId="8" fillId="3" borderId="7"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8" fillId="3" borderId="72" xfId="0" applyFont="1" applyFill="1" applyBorder="1" applyAlignment="1" applyProtection="1">
      <alignment horizontal="center" vertical="center"/>
    </xf>
    <xf numFmtId="0" fontId="9" fillId="3" borderId="28" xfId="0" applyFont="1" applyFill="1" applyBorder="1" applyAlignment="1" applyProtection="1">
      <alignment horizontal="center" vertical="center" shrinkToFit="1"/>
    </xf>
    <xf numFmtId="0" fontId="9" fillId="3" borderId="0" xfId="0" applyFont="1" applyFill="1" applyBorder="1" applyAlignment="1" applyProtection="1">
      <alignment horizontal="center" vertical="center" shrinkToFit="1"/>
    </xf>
    <xf numFmtId="49" fontId="20" fillId="3" borderId="28" xfId="0" applyNumberFormat="1" applyFont="1" applyFill="1" applyBorder="1" applyAlignment="1" applyProtection="1">
      <alignment horizontal="center" vertical="center" shrinkToFit="1"/>
      <protection locked="0"/>
    </xf>
    <xf numFmtId="49" fontId="20" fillId="3" borderId="16" xfId="0" applyNumberFormat="1" applyFont="1" applyFill="1" applyBorder="1" applyAlignment="1" applyProtection="1">
      <alignment horizontal="center" vertical="center" shrinkToFit="1"/>
      <protection locked="0"/>
    </xf>
    <xf numFmtId="49" fontId="20" fillId="3" borderId="0" xfId="0" applyNumberFormat="1" applyFont="1" applyFill="1" applyBorder="1" applyAlignment="1" applyProtection="1">
      <alignment horizontal="center" vertical="center" shrinkToFit="1"/>
      <protection locked="0"/>
    </xf>
    <xf numFmtId="49" fontId="20" fillId="3" borderId="32" xfId="0" applyNumberFormat="1" applyFont="1" applyFill="1" applyBorder="1" applyAlignment="1" applyProtection="1">
      <alignment horizontal="center" vertical="center" shrinkToFit="1"/>
      <protection locked="0"/>
    </xf>
    <xf numFmtId="0" fontId="7" fillId="0" borderId="0" xfId="0" applyFont="1" applyFill="1" applyAlignment="1" applyProtection="1">
      <alignment horizontal="right" shrinkToFit="1"/>
    </xf>
    <xf numFmtId="0" fontId="7" fillId="0" borderId="35" xfId="0" applyFont="1" applyFill="1" applyBorder="1" applyAlignment="1" applyProtection="1">
      <alignment horizontal="right" shrinkToFit="1"/>
    </xf>
    <xf numFmtId="0" fontId="8" fillId="3" borderId="65"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73" xfId="0" applyFont="1" applyFill="1" applyBorder="1" applyAlignment="1" applyProtection="1">
      <alignment horizontal="center" vertical="center"/>
      <protection locked="0"/>
    </xf>
    <xf numFmtId="0" fontId="8" fillId="3" borderId="74" xfId="0" applyFont="1" applyFill="1" applyBorder="1" applyAlignment="1" applyProtection="1">
      <alignment horizontal="center" vertical="center"/>
      <protection locked="0"/>
    </xf>
    <xf numFmtId="0" fontId="8" fillId="3" borderId="30" xfId="0" applyFont="1" applyFill="1" applyBorder="1" applyAlignment="1" applyProtection="1">
      <alignment horizontal="center" vertical="center"/>
      <protection locked="0"/>
    </xf>
    <xf numFmtId="0" fontId="8" fillId="3" borderId="75" xfId="0" applyFont="1" applyFill="1" applyBorder="1" applyAlignment="1" applyProtection="1">
      <alignment horizontal="center" vertical="center"/>
      <protection locked="0"/>
    </xf>
    <xf numFmtId="0" fontId="42" fillId="0" borderId="83"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76" xfId="0" applyFont="1" applyBorder="1" applyAlignment="1">
      <alignment horizontal="center" vertical="center" wrapText="1"/>
    </xf>
    <xf numFmtId="0" fontId="42" fillId="0" borderId="33"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34" xfId="0" applyFont="1" applyBorder="1" applyAlignment="1">
      <alignment horizontal="center" vertical="center" wrapText="1"/>
    </xf>
    <xf numFmtId="0" fontId="11" fillId="3" borderId="7" xfId="0" applyFont="1" applyFill="1" applyBorder="1" applyAlignment="1" applyProtection="1">
      <alignment horizontal="left" vertical="center" shrinkToFit="1"/>
      <protection locked="0"/>
    </xf>
    <xf numFmtId="0" fontId="11" fillId="3" borderId="66" xfId="0" applyFont="1" applyFill="1" applyBorder="1" applyAlignment="1" applyProtection="1">
      <alignment horizontal="left" vertical="center" shrinkToFit="1"/>
      <protection locked="0"/>
    </xf>
    <xf numFmtId="0" fontId="11" fillId="3" borderId="8" xfId="0" applyFont="1" applyFill="1" applyBorder="1" applyAlignment="1" applyProtection="1">
      <alignment horizontal="left" vertical="center" shrinkToFit="1"/>
      <protection locked="0"/>
    </xf>
    <xf numFmtId="0" fontId="11" fillId="3" borderId="74" xfId="0" applyFont="1" applyFill="1" applyBorder="1" applyAlignment="1" applyProtection="1">
      <alignment horizontal="left" vertical="center" shrinkToFit="1"/>
      <protection locked="0"/>
    </xf>
    <xf numFmtId="0" fontId="11" fillId="3" borderId="30" xfId="0" applyFont="1" applyFill="1" applyBorder="1" applyAlignment="1" applyProtection="1">
      <alignment horizontal="left" vertical="center" shrinkToFit="1"/>
      <protection locked="0"/>
    </xf>
    <xf numFmtId="0" fontId="11" fillId="3" borderId="71" xfId="0" applyFont="1" applyFill="1" applyBorder="1" applyAlignment="1" applyProtection="1">
      <alignment horizontal="left" vertical="center" shrinkToFit="1"/>
      <protection locked="0"/>
    </xf>
    <xf numFmtId="49" fontId="20" fillId="3" borderId="7" xfId="0" applyNumberFormat="1" applyFont="1" applyFill="1" applyBorder="1" applyAlignment="1" applyProtection="1">
      <alignment horizontal="center" vertical="center" shrinkToFit="1"/>
      <protection locked="0"/>
    </xf>
    <xf numFmtId="49" fontId="20" fillId="3" borderId="66" xfId="0" applyNumberFormat="1" applyFont="1" applyFill="1" applyBorder="1" applyAlignment="1" applyProtection="1">
      <alignment horizontal="center" vertical="center" shrinkToFit="1"/>
      <protection locked="0"/>
    </xf>
    <xf numFmtId="49" fontId="20" fillId="3" borderId="74" xfId="0" applyNumberFormat="1" applyFont="1" applyFill="1" applyBorder="1" applyAlignment="1" applyProtection="1">
      <alignment horizontal="center" vertical="center" shrinkToFit="1"/>
      <protection locked="0"/>
    </xf>
    <xf numFmtId="49" fontId="20" fillId="3" borderId="30" xfId="0" applyNumberFormat="1" applyFont="1" applyFill="1" applyBorder="1" applyAlignment="1" applyProtection="1">
      <alignment horizontal="center" vertical="center" shrinkToFit="1"/>
      <protection locked="0"/>
    </xf>
    <xf numFmtId="0" fontId="9" fillId="3" borderId="66" xfId="0" applyFont="1" applyFill="1" applyBorder="1" applyAlignment="1" applyProtection="1">
      <alignment horizontal="center" vertical="center" shrinkToFit="1"/>
    </xf>
    <xf numFmtId="0" fontId="9" fillId="3" borderId="30" xfId="0" applyFont="1" applyFill="1" applyBorder="1" applyAlignment="1" applyProtection="1">
      <alignment horizontal="center" vertical="center" shrinkToFit="1"/>
    </xf>
    <xf numFmtId="49" fontId="20" fillId="3" borderId="76" xfId="0" applyNumberFormat="1" applyFont="1" applyFill="1" applyBorder="1" applyAlignment="1" applyProtection="1">
      <alignment horizontal="center" vertical="center" shrinkToFit="1"/>
      <protection locked="0"/>
    </xf>
    <xf numFmtId="49" fontId="20" fillId="3" borderId="34" xfId="0" applyNumberFormat="1" applyFont="1" applyFill="1" applyBorder="1" applyAlignment="1" applyProtection="1">
      <alignment horizontal="center" vertical="center" shrinkToFit="1"/>
      <protection locked="0"/>
    </xf>
    <xf numFmtId="0" fontId="11" fillId="3" borderId="67" xfId="0" applyFont="1" applyFill="1" applyBorder="1" applyAlignment="1" applyProtection="1">
      <alignment horizontal="left" vertical="center" shrinkToFit="1"/>
      <protection locked="0"/>
    </xf>
    <xf numFmtId="0" fontId="11" fillId="3" borderId="28" xfId="0" applyFont="1" applyFill="1" applyBorder="1" applyAlignment="1" applyProtection="1">
      <alignment horizontal="left" vertical="center" shrinkToFit="1"/>
      <protection locked="0"/>
    </xf>
    <xf numFmtId="0" fontId="11" fillId="3" borderId="68" xfId="0" applyFont="1" applyFill="1" applyBorder="1" applyAlignment="1" applyProtection="1">
      <alignment horizontal="left" vertical="center" shrinkToFit="1"/>
      <protection locked="0"/>
    </xf>
    <xf numFmtId="0" fontId="11" fillId="3" borderId="65" xfId="0" applyFont="1" applyFill="1" applyBorder="1" applyAlignment="1" applyProtection="1">
      <alignment horizontal="left" vertical="center" shrinkToFit="1"/>
      <protection locked="0"/>
    </xf>
    <xf numFmtId="0" fontId="11" fillId="3" borderId="0" xfId="0" applyFont="1" applyFill="1" applyBorder="1" applyAlignment="1" applyProtection="1">
      <alignment horizontal="left" vertical="center" shrinkToFit="1"/>
      <protection locked="0"/>
    </xf>
    <xf numFmtId="0" fontId="11" fillId="3" borderId="26" xfId="0" applyFont="1" applyFill="1" applyBorder="1" applyAlignment="1" applyProtection="1">
      <alignment horizontal="left" vertical="center" shrinkToFit="1"/>
      <protection locked="0"/>
    </xf>
    <xf numFmtId="49" fontId="20" fillId="3" borderId="67" xfId="0" applyNumberFormat="1" applyFont="1" applyFill="1" applyBorder="1" applyAlignment="1" applyProtection="1">
      <alignment horizontal="center" vertical="center" shrinkToFit="1"/>
      <protection locked="0"/>
    </xf>
    <xf numFmtId="49" fontId="20" fillId="3" borderId="65" xfId="0" applyNumberFormat="1" applyFont="1" applyFill="1" applyBorder="1" applyAlignment="1" applyProtection="1">
      <alignment horizontal="center" vertical="center" shrinkToFit="1"/>
      <protection locked="0"/>
    </xf>
    <xf numFmtId="180" fontId="44" fillId="3" borderId="154" xfId="1" applyNumberFormat="1" applyFont="1" applyFill="1" applyBorder="1" applyAlignment="1" applyProtection="1">
      <alignment vertical="center"/>
    </xf>
    <xf numFmtId="180" fontId="44" fillId="3" borderId="94" xfId="1" applyNumberFormat="1" applyFont="1" applyFill="1" applyBorder="1" applyAlignment="1" applyProtection="1">
      <alignment vertical="center"/>
    </xf>
    <xf numFmtId="180" fontId="44" fillId="3" borderId="54" xfId="1" applyNumberFormat="1" applyFont="1" applyFill="1" applyBorder="1" applyAlignment="1" applyProtection="1">
      <alignment vertical="center"/>
    </xf>
    <xf numFmtId="180" fontId="44" fillId="0" borderId="23" xfId="1" applyNumberFormat="1" applyFont="1" applyFill="1" applyBorder="1" applyAlignment="1" applyProtection="1">
      <alignment vertical="center"/>
      <protection locked="0"/>
    </xf>
    <xf numFmtId="180" fontId="44" fillId="0" borderId="17" xfId="1" applyNumberFormat="1" applyFont="1" applyFill="1" applyBorder="1" applyAlignment="1" applyProtection="1">
      <alignment vertical="center"/>
      <protection locked="0"/>
    </xf>
    <xf numFmtId="180" fontId="44" fillId="0" borderId="4" xfId="1" applyNumberFormat="1" applyFont="1" applyFill="1" applyBorder="1" applyAlignment="1" applyProtection="1">
      <alignment vertical="center"/>
      <protection locked="0"/>
    </xf>
    <xf numFmtId="180" fontId="44" fillId="0" borderId="9" xfId="1" applyNumberFormat="1" applyFont="1" applyFill="1" applyBorder="1" applyAlignment="1" applyProtection="1">
      <alignment vertical="center"/>
      <protection locked="0"/>
    </xf>
    <xf numFmtId="180" fontId="44" fillId="0" borderId="1" xfId="1" applyNumberFormat="1" applyFont="1" applyFill="1" applyBorder="1" applyAlignment="1" applyProtection="1">
      <alignment vertical="center"/>
      <protection locked="0"/>
    </xf>
    <xf numFmtId="180" fontId="44" fillId="0" borderId="5" xfId="1" applyNumberFormat="1" applyFont="1" applyFill="1" applyBorder="1" applyAlignment="1" applyProtection="1">
      <alignment vertical="center"/>
      <protection locked="0"/>
    </xf>
    <xf numFmtId="180" fontId="44" fillId="0" borderId="2" xfId="1" applyNumberFormat="1" applyFont="1" applyFill="1" applyBorder="1" applyAlignment="1" applyProtection="1">
      <alignment vertical="center"/>
      <protection locked="0"/>
    </xf>
    <xf numFmtId="180" fontId="44" fillId="0" borderId="59" xfId="1" applyNumberFormat="1" applyFont="1" applyFill="1" applyBorder="1" applyAlignment="1" applyProtection="1">
      <alignment vertical="center"/>
      <protection locked="0"/>
    </xf>
    <xf numFmtId="180" fontId="44" fillId="0" borderId="6" xfId="1" applyNumberFormat="1" applyFont="1" applyFill="1" applyBorder="1" applyAlignment="1" applyProtection="1">
      <alignment vertical="center"/>
      <protection locked="0"/>
    </xf>
    <xf numFmtId="180" fontId="44" fillId="0" borderId="159" xfId="1" applyNumberFormat="1" applyFont="1" applyFill="1" applyBorder="1" applyAlignment="1" applyProtection="1">
      <alignment vertical="center"/>
      <protection locked="0"/>
    </xf>
    <xf numFmtId="180" fontId="44" fillId="0" borderId="41" xfId="1" applyNumberFormat="1" applyFont="1" applyFill="1" applyBorder="1" applyAlignment="1" applyProtection="1">
      <alignment vertical="center"/>
      <protection locked="0"/>
    </xf>
    <xf numFmtId="180" fontId="44" fillId="0" borderId="92" xfId="1" applyNumberFormat="1" applyFont="1" applyFill="1" applyBorder="1" applyAlignment="1" applyProtection="1">
      <alignment vertical="center"/>
      <protection locked="0"/>
    </xf>
    <xf numFmtId="180" fontId="44" fillId="2" borderId="9" xfId="1" applyNumberFormat="1" applyFont="1" applyFill="1" applyBorder="1" applyAlignment="1" applyProtection="1">
      <alignment vertical="center"/>
    </xf>
    <xf numFmtId="180" fontId="44" fillId="2" borderId="1" xfId="1" applyNumberFormat="1" applyFont="1" applyFill="1" applyBorder="1" applyAlignment="1" applyProtection="1">
      <alignment vertical="center"/>
    </xf>
    <xf numFmtId="180" fontId="44" fillId="2" borderId="5" xfId="1" applyNumberFormat="1" applyFont="1" applyFill="1" applyBorder="1" applyAlignment="1" applyProtection="1">
      <alignment vertical="center"/>
    </xf>
    <xf numFmtId="180" fontId="44" fillId="0" borderId="7" xfId="1" applyNumberFormat="1" applyFont="1" applyFill="1" applyBorder="1" applyAlignment="1" applyProtection="1">
      <alignment vertical="center"/>
      <protection locked="0"/>
    </xf>
    <xf numFmtId="180" fontId="44" fillId="0" borderId="66" xfId="1" applyNumberFormat="1" applyFont="1" applyFill="1" applyBorder="1" applyAlignment="1" applyProtection="1">
      <alignment vertical="center"/>
      <protection locked="0"/>
    </xf>
    <xf numFmtId="180" fontId="44" fillId="0" borderId="8" xfId="1" applyNumberFormat="1" applyFont="1" applyFill="1" applyBorder="1" applyAlignment="1" applyProtection="1">
      <alignment vertical="center"/>
      <protection locked="0"/>
    </xf>
    <xf numFmtId="180" fontId="45" fillId="0" borderId="9" xfId="1" applyNumberFormat="1" applyFont="1" applyFill="1" applyBorder="1" applyAlignment="1" applyProtection="1">
      <alignment vertical="center"/>
      <protection locked="0"/>
    </xf>
    <xf numFmtId="180" fontId="45" fillId="0" borderId="1" xfId="1" applyNumberFormat="1" applyFont="1" applyFill="1" applyBorder="1" applyAlignment="1" applyProtection="1">
      <alignment vertical="center"/>
      <protection locked="0"/>
    </xf>
    <xf numFmtId="180" fontId="45" fillId="0" borderId="5" xfId="1" applyNumberFormat="1" applyFont="1" applyFill="1" applyBorder="1" applyAlignment="1" applyProtection="1">
      <alignment vertical="center"/>
      <protection locked="0"/>
    </xf>
    <xf numFmtId="180" fontId="4" fillId="0" borderId="9" xfId="1" applyNumberFormat="1" applyFont="1" applyFill="1" applyBorder="1" applyAlignment="1" applyProtection="1">
      <alignment horizontal="right" vertical="center"/>
      <protection locked="0"/>
    </xf>
    <xf numFmtId="180" fontId="4" fillId="0" borderId="1" xfId="1" applyNumberFormat="1" applyFont="1" applyFill="1" applyBorder="1" applyAlignment="1" applyProtection="1">
      <alignment horizontal="right" vertical="center"/>
      <protection locked="0"/>
    </xf>
    <xf numFmtId="180" fontId="4" fillId="0" borderId="5" xfId="1" applyNumberFormat="1" applyFont="1" applyFill="1" applyBorder="1" applyAlignment="1" applyProtection="1">
      <alignment horizontal="right" vertical="center"/>
      <protection locked="0"/>
    </xf>
    <xf numFmtId="180" fontId="44" fillId="0" borderId="43" xfId="1" applyNumberFormat="1" applyFont="1" applyFill="1" applyBorder="1" applyAlignment="1" applyProtection="1">
      <alignment vertical="center"/>
      <protection locked="0"/>
    </xf>
    <xf numFmtId="180" fontId="44" fillId="0" borderId="20" xfId="1" applyNumberFormat="1" applyFont="1" applyFill="1" applyBorder="1" applyAlignment="1" applyProtection="1">
      <alignment vertical="center"/>
      <protection locked="0"/>
    </xf>
    <xf numFmtId="180" fontId="44" fillId="0" borderId="18" xfId="1" applyNumberFormat="1" applyFont="1" applyFill="1" applyBorder="1" applyAlignment="1" applyProtection="1">
      <alignment vertical="center"/>
      <protection locked="0"/>
    </xf>
    <xf numFmtId="183" fontId="44" fillId="0" borderId="159" xfId="1" applyNumberFormat="1" applyFont="1" applyFill="1" applyBorder="1" applyAlignment="1" applyProtection="1">
      <alignment horizontal="right" vertical="center"/>
      <protection locked="0"/>
    </xf>
    <xf numFmtId="183" fontId="44" fillId="0" borderId="41" xfId="1" applyNumberFormat="1" applyFont="1" applyFill="1" applyBorder="1" applyAlignment="1" applyProtection="1">
      <alignment horizontal="right" vertical="center"/>
      <protection locked="0"/>
    </xf>
    <xf numFmtId="183" fontId="44" fillId="0" borderId="160" xfId="1" applyNumberFormat="1" applyFont="1" applyFill="1" applyBorder="1" applyAlignment="1" applyProtection="1">
      <alignment horizontal="right" vertical="center"/>
      <protection locked="0"/>
    </xf>
    <xf numFmtId="183" fontId="44" fillId="3" borderId="163" xfId="1" applyNumberFormat="1" applyFont="1" applyFill="1" applyBorder="1" applyAlignment="1" applyProtection="1">
      <alignment horizontal="right" vertical="center"/>
    </xf>
    <xf numFmtId="183" fontId="44" fillId="3" borderId="96" xfId="1" applyNumberFormat="1" applyFont="1" applyFill="1" applyBorder="1" applyAlignment="1" applyProtection="1">
      <alignment horizontal="right" vertical="center"/>
    </xf>
    <xf numFmtId="183" fontId="44" fillId="3" borderId="164" xfId="1" applyNumberFormat="1" applyFont="1" applyFill="1" applyBorder="1" applyAlignment="1" applyProtection="1">
      <alignment horizontal="right" vertical="center"/>
    </xf>
    <xf numFmtId="180" fontId="44" fillId="3" borderId="159" xfId="1" applyNumberFormat="1" applyFont="1" applyFill="1" applyBorder="1" applyAlignment="1" applyProtection="1">
      <alignment horizontal="right" vertical="center"/>
    </xf>
    <xf numFmtId="180" fontId="44" fillId="3" borderId="41" xfId="1" applyNumberFormat="1" applyFont="1" applyFill="1" applyBorder="1" applyAlignment="1" applyProtection="1">
      <alignment horizontal="right" vertical="center"/>
    </xf>
    <xf numFmtId="180" fontId="44" fillId="3" borderId="92" xfId="1" applyNumberFormat="1" applyFont="1" applyFill="1" applyBorder="1" applyAlignment="1" applyProtection="1">
      <alignment horizontal="right" vertical="center"/>
    </xf>
    <xf numFmtId="180" fontId="44" fillId="3" borderId="163" xfId="1" applyNumberFormat="1" applyFont="1" applyFill="1" applyBorder="1" applyAlignment="1" applyProtection="1">
      <alignment horizontal="right" vertical="center"/>
    </xf>
    <xf numFmtId="180" fontId="44" fillId="3" borderId="96" xfId="1" applyNumberFormat="1" applyFont="1" applyFill="1" applyBorder="1" applyAlignment="1" applyProtection="1">
      <alignment horizontal="right" vertical="center"/>
    </xf>
    <xf numFmtId="180" fontId="44" fillId="3" borderId="97" xfId="1" applyNumberFormat="1" applyFont="1" applyFill="1" applyBorder="1" applyAlignment="1" applyProtection="1">
      <alignment horizontal="right" vertical="center"/>
    </xf>
    <xf numFmtId="183" fontId="44" fillId="0" borderId="43" xfId="1" applyNumberFormat="1" applyFont="1" applyFill="1" applyBorder="1" applyAlignment="1" applyProtection="1">
      <alignment horizontal="right" vertical="center"/>
      <protection locked="0"/>
    </xf>
    <xf numFmtId="183" fontId="44" fillId="0" borderId="20" xfId="1" applyNumberFormat="1" applyFont="1" applyFill="1" applyBorder="1" applyAlignment="1" applyProtection="1">
      <alignment horizontal="right" vertical="center"/>
      <protection locked="0"/>
    </xf>
    <xf numFmtId="183" fontId="44" fillId="0" borderId="101" xfId="1" applyNumberFormat="1" applyFont="1" applyFill="1" applyBorder="1" applyAlignment="1" applyProtection="1">
      <alignment horizontal="right" vertical="center"/>
      <protection locked="0"/>
    </xf>
    <xf numFmtId="180" fontId="8" fillId="3" borderId="154" xfId="1" applyNumberFormat="1" applyFont="1" applyFill="1" applyBorder="1" applyAlignment="1" applyProtection="1">
      <alignment horizontal="right" vertical="center"/>
      <protection hidden="1"/>
    </xf>
    <xf numFmtId="180" fontId="8" fillId="3" borderId="94" xfId="1" applyNumberFormat="1" applyFont="1" applyFill="1" applyBorder="1" applyAlignment="1" applyProtection="1">
      <alignment horizontal="right" vertical="center"/>
      <protection hidden="1"/>
    </xf>
    <xf numFmtId="180" fontId="8" fillId="3" borderId="54" xfId="1" applyNumberFormat="1" applyFont="1" applyFill="1" applyBorder="1" applyAlignment="1" applyProtection="1">
      <alignment horizontal="right" vertical="center"/>
      <protection hidden="1"/>
    </xf>
    <xf numFmtId="180" fontId="44" fillId="2" borderId="13" xfId="1" applyNumberFormat="1" applyFont="1" applyFill="1" applyBorder="1" applyAlignment="1" applyProtection="1">
      <alignment horizontal="right" vertical="center"/>
    </xf>
    <xf numFmtId="180" fontId="8" fillId="6" borderId="80" xfId="1" applyNumberFormat="1" applyFont="1" applyFill="1" applyBorder="1" applyAlignment="1" applyProtection="1">
      <alignment horizontal="right" vertical="center"/>
      <protection hidden="1"/>
    </xf>
    <xf numFmtId="180" fontId="8" fillId="6" borderId="81" xfId="1" applyNumberFormat="1" applyFont="1" applyFill="1" applyBorder="1" applyAlignment="1" applyProtection="1">
      <alignment horizontal="right" vertical="center"/>
      <protection hidden="1"/>
    </xf>
    <xf numFmtId="180" fontId="8" fillId="6" borderId="12" xfId="1" applyNumberFormat="1" applyFont="1" applyFill="1" applyBorder="1" applyAlignment="1" applyProtection="1">
      <alignment horizontal="right" vertical="center"/>
      <protection hidden="1"/>
    </xf>
    <xf numFmtId="180" fontId="44" fillId="0" borderId="53" xfId="1" applyNumberFormat="1" applyFont="1" applyFill="1" applyBorder="1" applyAlignment="1" applyProtection="1">
      <alignment horizontal="right" vertical="center"/>
      <protection locked="0"/>
    </xf>
    <xf numFmtId="180" fontId="44" fillId="0" borderId="56" xfId="1" applyNumberFormat="1" applyFont="1" applyFill="1" applyBorder="1" applyAlignment="1" applyProtection="1">
      <alignment horizontal="right" vertical="center"/>
      <protection locked="0"/>
    </xf>
    <xf numFmtId="180" fontId="44" fillId="0" borderId="13" xfId="1" applyNumberFormat="1" applyFont="1" applyFill="1" applyBorder="1" applyAlignment="1" applyProtection="1">
      <alignment horizontal="right" vertical="center"/>
      <protection locked="0"/>
    </xf>
    <xf numFmtId="180" fontId="44" fillId="0" borderId="166" xfId="1" applyNumberFormat="1" applyFont="1" applyFill="1" applyBorder="1" applyAlignment="1" applyProtection="1">
      <alignment horizontal="right" vertical="center"/>
      <protection locked="0"/>
    </xf>
    <xf numFmtId="180" fontId="44" fillId="0" borderId="57" xfId="1" applyNumberFormat="1" applyFont="1" applyFill="1" applyBorder="1" applyAlignment="1" applyProtection="1">
      <alignment horizontal="right" vertical="center"/>
      <protection locked="0"/>
    </xf>
    <xf numFmtId="180" fontId="44" fillId="0" borderId="167" xfId="1" applyNumberFormat="1" applyFont="1" applyFill="1" applyBorder="1" applyAlignment="1" applyProtection="1">
      <alignment horizontal="right" vertical="center"/>
      <protection locked="0"/>
    </xf>
    <xf numFmtId="180" fontId="44" fillId="0" borderId="159" xfId="1" applyNumberFormat="1" applyFont="1" applyFill="1" applyBorder="1" applyAlignment="1" applyProtection="1">
      <alignment horizontal="right" vertical="center"/>
      <protection locked="0"/>
    </xf>
    <xf numFmtId="180" fontId="44" fillId="0" borderId="41" xfId="1" applyNumberFormat="1" applyFont="1" applyFill="1" applyBorder="1" applyAlignment="1" applyProtection="1">
      <alignment horizontal="right" vertical="center"/>
      <protection locked="0"/>
    </xf>
    <xf numFmtId="180" fontId="44" fillId="0" borderId="160" xfId="1" applyNumberFormat="1" applyFont="1" applyFill="1" applyBorder="1" applyAlignment="1" applyProtection="1">
      <alignment horizontal="right" vertical="center"/>
      <protection locked="0"/>
    </xf>
    <xf numFmtId="180" fontId="44" fillId="3" borderId="56" xfId="1" applyNumberFormat="1" applyFont="1" applyFill="1" applyBorder="1" applyAlignment="1" applyProtection="1">
      <alignment horizontal="right" vertical="center"/>
    </xf>
    <xf numFmtId="180" fontId="44" fillId="3" borderId="39" xfId="1" applyNumberFormat="1" applyFont="1" applyFill="1" applyBorder="1" applyAlignment="1" applyProtection="1">
      <alignment horizontal="right" vertical="center"/>
    </xf>
    <xf numFmtId="180" fontId="44" fillId="3" borderId="55" xfId="1" applyNumberFormat="1" applyFont="1" applyFill="1" applyBorder="1" applyAlignment="1" applyProtection="1">
      <alignment vertical="center"/>
    </xf>
    <xf numFmtId="180" fontId="44" fillId="0" borderId="3" xfId="1" applyNumberFormat="1" applyFont="1" applyFill="1" applyBorder="1" applyAlignment="1" applyProtection="1">
      <alignment horizontal="right" vertical="center"/>
      <protection locked="0"/>
    </xf>
    <xf numFmtId="180" fontId="8" fillId="0" borderId="13" xfId="0" applyNumberFormat="1" applyFont="1" applyBorder="1" applyAlignment="1" applyProtection="1">
      <alignment vertical="center"/>
      <protection locked="0"/>
    </xf>
    <xf numFmtId="180" fontId="8" fillId="2" borderId="189" xfId="0" applyNumberFormat="1" applyFont="1" applyFill="1" applyBorder="1" applyAlignment="1" applyProtection="1">
      <alignment vertical="center"/>
      <protection hidden="1"/>
    </xf>
    <xf numFmtId="180" fontId="44" fillId="3" borderId="173" xfId="1" applyNumberFormat="1" applyFont="1" applyFill="1" applyBorder="1" applyAlignment="1" applyProtection="1">
      <alignment horizontal="right" vertical="center"/>
      <protection locked="0"/>
    </xf>
    <xf numFmtId="180" fontId="44" fillId="3" borderId="99" xfId="1" applyNumberFormat="1" applyFont="1" applyFill="1" applyBorder="1" applyAlignment="1" applyProtection="1">
      <alignment horizontal="right" vertical="center"/>
      <protection locked="0"/>
    </xf>
    <xf numFmtId="180" fontId="44" fillId="3" borderId="144" xfId="1" applyNumberFormat="1" applyFont="1" applyFill="1" applyBorder="1" applyAlignment="1" applyProtection="1">
      <alignment horizontal="right" vertical="center"/>
      <protection locked="0"/>
    </xf>
    <xf numFmtId="180" fontId="44" fillId="0" borderId="163" xfId="1" applyNumberFormat="1" applyFont="1" applyFill="1" applyBorder="1" applyAlignment="1" applyProtection="1">
      <alignment horizontal="right" vertical="center"/>
    </xf>
    <xf numFmtId="180" fontId="44" fillId="0" borderId="96" xfId="1" applyNumberFormat="1" applyFont="1" applyFill="1" applyBorder="1" applyAlignment="1" applyProtection="1">
      <alignment horizontal="right" vertical="center"/>
    </xf>
    <xf numFmtId="180" fontId="44" fillId="0" borderId="97" xfId="1" applyNumberFormat="1" applyFont="1" applyFill="1" applyBorder="1" applyAlignment="1" applyProtection="1">
      <alignment horizontal="right" vertical="center"/>
    </xf>
    <xf numFmtId="180" fontId="44" fillId="0" borderId="169" xfId="1" applyNumberFormat="1" applyFont="1" applyFill="1" applyBorder="1" applyAlignment="1" applyProtection="1">
      <alignment horizontal="right" vertical="center"/>
    </xf>
    <xf numFmtId="180" fontId="44" fillId="0" borderId="170" xfId="1" applyNumberFormat="1" applyFont="1" applyFill="1" applyBorder="1" applyAlignment="1" applyProtection="1">
      <alignment horizontal="right" vertical="center"/>
    </xf>
    <xf numFmtId="180" fontId="44" fillId="0" borderId="171" xfId="1" applyNumberFormat="1" applyFont="1" applyFill="1" applyBorder="1" applyAlignment="1" applyProtection="1">
      <alignment horizontal="right" vertical="center"/>
    </xf>
    <xf numFmtId="180" fontId="8" fillId="2" borderId="189" xfId="0" applyNumberFormat="1" applyFont="1" applyFill="1" applyBorder="1" applyAlignment="1" applyProtection="1">
      <alignment vertical="center"/>
    </xf>
    <xf numFmtId="180" fontId="8" fillId="2" borderId="189" xfId="1" applyNumberFormat="1" applyFont="1" applyFill="1" applyBorder="1" applyAlignment="1" applyProtection="1">
      <alignment horizontal="right" vertical="center"/>
      <protection hidden="1"/>
    </xf>
    <xf numFmtId="180" fontId="8" fillId="0" borderId="51" xfId="0" applyNumberFormat="1" applyFont="1" applyBorder="1" applyAlignment="1" applyProtection="1">
      <alignment vertical="center"/>
      <protection locked="0"/>
    </xf>
    <xf numFmtId="180" fontId="8" fillId="3" borderId="100" xfId="1" applyNumberFormat="1" applyFont="1" applyFill="1" applyBorder="1" applyAlignment="1" applyProtection="1">
      <alignment vertical="center"/>
      <protection hidden="1"/>
    </xf>
    <xf numFmtId="180" fontId="8" fillId="0" borderId="13" xfId="1" applyNumberFormat="1" applyFont="1" applyFill="1" applyBorder="1" applyAlignment="1" applyProtection="1">
      <alignment horizontal="right" vertical="center"/>
      <protection locked="0"/>
    </xf>
    <xf numFmtId="180" fontId="8" fillId="0" borderId="51" xfId="1" applyNumberFormat="1" applyFont="1" applyFill="1" applyBorder="1" applyAlignment="1" applyProtection="1">
      <alignment horizontal="right" vertical="center"/>
      <protection locked="0"/>
    </xf>
    <xf numFmtId="180" fontId="8" fillId="0" borderId="175" xfId="1" applyNumberFormat="1" applyFont="1" applyFill="1" applyBorder="1" applyAlignment="1" applyProtection="1">
      <alignment horizontal="right" vertical="center"/>
      <protection locked="0"/>
    </xf>
    <xf numFmtId="180" fontId="8" fillId="0" borderId="92" xfId="1" applyNumberFormat="1" applyFont="1" applyFill="1" applyBorder="1" applyAlignment="1" applyProtection="1">
      <alignment horizontal="right" vertical="center"/>
      <protection locked="0"/>
    </xf>
    <xf numFmtId="180" fontId="8" fillId="0" borderId="56" xfId="1" applyNumberFormat="1" applyFont="1" applyFill="1" applyBorder="1" applyAlignment="1" applyProtection="1">
      <alignment horizontal="right" vertical="center"/>
      <protection locked="0"/>
    </xf>
    <xf numFmtId="180" fontId="8" fillId="0" borderId="45" xfId="1" applyNumberFormat="1" applyFont="1" applyFill="1" applyBorder="1" applyAlignment="1" applyProtection="1">
      <alignment horizontal="right" vertical="center"/>
      <protection locked="0"/>
    </xf>
    <xf numFmtId="180" fontId="8" fillId="2" borderId="195" xfId="1" applyNumberFormat="1" applyFont="1" applyFill="1" applyBorder="1" applyAlignment="1" applyProtection="1">
      <alignment vertical="center"/>
      <protection hidden="1"/>
    </xf>
    <xf numFmtId="180" fontId="8" fillId="2" borderId="192" xfId="1" applyNumberFormat="1" applyFont="1" applyFill="1" applyBorder="1" applyAlignment="1" applyProtection="1">
      <alignment vertical="center"/>
      <protection hidden="1"/>
    </xf>
    <xf numFmtId="180" fontId="44" fillId="0" borderId="80" xfId="1" applyNumberFormat="1" applyFont="1" applyFill="1" applyBorder="1" applyAlignment="1" applyProtection="1">
      <alignment horizontal="right" vertical="center"/>
      <protection locked="0"/>
    </xf>
    <xf numFmtId="180" fontId="44" fillId="0" borderId="81" xfId="1" applyNumberFormat="1" applyFont="1" applyFill="1" applyBorder="1" applyAlignment="1" applyProtection="1">
      <alignment horizontal="right" vertical="center"/>
      <protection locked="0"/>
    </xf>
    <xf numFmtId="180" fontId="44" fillId="0" borderId="12" xfId="1" applyNumberFormat="1" applyFont="1" applyFill="1" applyBorder="1" applyAlignment="1" applyProtection="1">
      <alignment horizontal="right" vertical="center"/>
      <protection locked="0"/>
    </xf>
    <xf numFmtId="180" fontId="8" fillId="3" borderId="92" xfId="1" applyNumberFormat="1" applyFont="1" applyFill="1" applyBorder="1" applyAlignment="1" applyProtection="1">
      <alignment vertical="center"/>
      <protection hidden="1"/>
    </xf>
    <xf numFmtId="180" fontId="8" fillId="3" borderId="56" xfId="1" applyNumberFormat="1" applyFont="1" applyFill="1" applyBorder="1" applyAlignment="1" applyProtection="1">
      <alignment vertical="center"/>
      <protection hidden="1"/>
    </xf>
    <xf numFmtId="180" fontId="8" fillId="3" borderId="39" xfId="1" applyNumberFormat="1" applyFont="1" applyFill="1" applyBorder="1" applyAlignment="1" applyProtection="1">
      <alignment vertical="center"/>
      <protection hidden="1"/>
    </xf>
    <xf numFmtId="180" fontId="8" fillId="7" borderId="179" xfId="1" applyNumberFormat="1" applyFont="1" applyFill="1" applyBorder="1" applyAlignment="1" applyProtection="1">
      <alignment horizontal="right" vertical="center"/>
      <protection locked="0" hidden="1"/>
    </xf>
    <xf numFmtId="180" fontId="8" fillId="7" borderId="88" xfId="1" applyNumberFormat="1" applyFont="1" applyFill="1" applyBorder="1" applyAlignment="1" applyProtection="1">
      <alignment horizontal="right" vertical="center"/>
      <protection locked="0" hidden="1"/>
    </xf>
    <xf numFmtId="180" fontId="8" fillId="7" borderId="48" xfId="1" applyNumberFormat="1" applyFont="1" applyFill="1" applyBorder="1" applyAlignment="1" applyProtection="1">
      <alignment horizontal="right" vertical="center"/>
      <protection locked="0" hidden="1"/>
    </xf>
    <xf numFmtId="180" fontId="8" fillId="3" borderId="97" xfId="1" applyNumberFormat="1" applyFont="1" applyFill="1" applyBorder="1" applyAlignment="1" applyProtection="1">
      <alignment vertical="center"/>
      <protection hidden="1"/>
    </xf>
    <xf numFmtId="180" fontId="8" fillId="3" borderId="40" xfId="1" applyNumberFormat="1" applyFont="1" applyFill="1" applyBorder="1" applyAlignment="1" applyProtection="1">
      <alignment vertical="center"/>
      <protection hidden="1"/>
    </xf>
    <xf numFmtId="180" fontId="44" fillId="0" borderId="9" xfId="1" applyNumberFormat="1" applyFont="1" applyFill="1" applyBorder="1" applyAlignment="1" applyProtection="1">
      <alignment horizontal="right" vertical="center"/>
      <protection locked="0"/>
    </xf>
    <xf numFmtId="180" fontId="44" fillId="0" borderId="1" xfId="1" applyNumberFormat="1" applyFont="1" applyFill="1" applyBorder="1" applyAlignment="1" applyProtection="1">
      <alignment horizontal="right" vertical="center"/>
      <protection locked="0"/>
    </xf>
    <xf numFmtId="180" fontId="44" fillId="0" borderId="5" xfId="1" applyNumberFormat="1" applyFont="1" applyFill="1" applyBorder="1" applyAlignment="1" applyProtection="1">
      <alignment horizontal="right" vertical="center"/>
      <protection locked="0"/>
    </xf>
    <xf numFmtId="180" fontId="8" fillId="7" borderId="175" xfId="1" applyNumberFormat="1" applyFont="1" applyFill="1" applyBorder="1" applyAlignment="1" applyProtection="1">
      <alignment horizontal="right" vertical="center"/>
      <protection locked="0" hidden="1"/>
    </xf>
    <xf numFmtId="180" fontId="44" fillId="0" borderId="43" xfId="1" applyNumberFormat="1" applyFont="1" applyFill="1" applyBorder="1" applyAlignment="1" applyProtection="1">
      <alignment horizontal="right" vertical="center"/>
      <protection locked="0"/>
    </xf>
    <xf numFmtId="180" fontId="44" fillId="0" borderId="20" xfId="1" applyNumberFormat="1" applyFont="1" applyFill="1" applyBorder="1" applyAlignment="1" applyProtection="1">
      <alignment horizontal="right" vertical="center"/>
      <protection locked="0"/>
    </xf>
    <xf numFmtId="180" fontId="44" fillId="0" borderId="101" xfId="1" applyNumberFormat="1" applyFont="1" applyFill="1" applyBorder="1" applyAlignment="1" applyProtection="1">
      <alignment horizontal="right" vertical="center"/>
      <protection locked="0"/>
    </xf>
    <xf numFmtId="180" fontId="44" fillId="0" borderId="204" xfId="1" applyNumberFormat="1" applyFont="1" applyFill="1" applyBorder="1" applyAlignment="1" applyProtection="1">
      <alignment horizontal="right" vertical="center"/>
    </xf>
    <xf numFmtId="180" fontId="8" fillId="0" borderId="9" xfId="1" applyNumberFormat="1" applyFont="1" applyFill="1" applyBorder="1" applyAlignment="1" applyProtection="1">
      <alignment horizontal="right" vertical="center"/>
      <protection locked="0"/>
    </xf>
    <xf numFmtId="180" fontId="8" fillId="0" borderId="1" xfId="1" applyNumberFormat="1" applyFont="1" applyFill="1" applyBorder="1" applyAlignment="1" applyProtection="1">
      <alignment horizontal="right" vertical="center"/>
      <protection locked="0"/>
    </xf>
    <xf numFmtId="180" fontId="8" fillId="0" borderId="5" xfId="1" applyNumberFormat="1" applyFont="1" applyFill="1" applyBorder="1" applyAlignment="1" applyProtection="1">
      <alignment horizontal="right" vertical="center"/>
      <protection locked="0"/>
    </xf>
  </cellXfs>
  <cellStyles count="2">
    <cellStyle name="桁区切り" xfId="1" builtinId="6"/>
    <cellStyle name="標準" xfId="0" builtinId="0"/>
  </cellStyles>
  <dxfs count="439">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49153" name="Oval 1">
          <a:extLst>
            <a:ext uri="{FF2B5EF4-FFF2-40B4-BE49-F238E27FC236}">
              <a16:creationId xmlns:a16="http://schemas.microsoft.com/office/drawing/2014/main" id="{00000000-0008-0000-0000-000001C00000}"/>
            </a:ext>
          </a:extLst>
        </xdr:cNvPr>
        <xdr:cNvSpPr>
          <a:spLocks noChangeArrowheads="1"/>
        </xdr:cNvSpPr>
      </xdr:nvSpPr>
      <xdr:spPr bwMode="auto">
        <a:xfrm>
          <a:off x="16192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49154" name="Rectangle 2">
          <a:extLst>
            <a:ext uri="{FF2B5EF4-FFF2-40B4-BE49-F238E27FC236}">
              <a16:creationId xmlns:a16="http://schemas.microsoft.com/office/drawing/2014/main" id="{00000000-0008-0000-0000-000002C00000}"/>
            </a:ext>
          </a:extLst>
        </xdr:cNvPr>
        <xdr:cNvSpPr>
          <a:spLocks noChangeArrowheads="1"/>
        </xdr:cNvSpPr>
      </xdr:nvSpPr>
      <xdr:spPr bwMode="auto">
        <a:xfrm>
          <a:off x="159203" y="1450068"/>
          <a:ext cx="2531382" cy="1121682"/>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240717" name="Line 4">
          <a:extLst>
            <a:ext uri="{FF2B5EF4-FFF2-40B4-BE49-F238E27FC236}">
              <a16:creationId xmlns:a16="http://schemas.microsoft.com/office/drawing/2014/main" id="{00000000-0008-0000-0000-00004DB54000}"/>
            </a:ext>
          </a:extLst>
        </xdr:cNvPr>
        <xdr:cNvSpPr>
          <a:spLocks noChangeShapeType="1"/>
        </xdr:cNvSpPr>
      </xdr:nvSpPr>
      <xdr:spPr bwMode="auto">
        <a:xfrm>
          <a:off x="10458450"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4240718" name="Line 5">
          <a:extLst>
            <a:ext uri="{FF2B5EF4-FFF2-40B4-BE49-F238E27FC236}">
              <a16:creationId xmlns:a16="http://schemas.microsoft.com/office/drawing/2014/main" id="{00000000-0008-0000-0000-00004EB54000}"/>
            </a:ext>
          </a:extLst>
        </xdr:cNvPr>
        <xdr:cNvSpPr>
          <a:spLocks noChangeShapeType="1"/>
        </xdr:cNvSpPr>
      </xdr:nvSpPr>
      <xdr:spPr bwMode="auto">
        <a:xfrm>
          <a:off x="1071562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4240719" name="Line 6">
          <a:extLst>
            <a:ext uri="{FF2B5EF4-FFF2-40B4-BE49-F238E27FC236}">
              <a16:creationId xmlns:a16="http://schemas.microsoft.com/office/drawing/2014/main" id="{00000000-0008-0000-0000-00004FB54000}"/>
            </a:ext>
          </a:extLst>
        </xdr:cNvPr>
        <xdr:cNvSpPr>
          <a:spLocks noChangeShapeType="1"/>
        </xdr:cNvSpPr>
      </xdr:nvSpPr>
      <xdr:spPr bwMode="auto">
        <a:xfrm>
          <a:off x="1096327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4240720" name="Line 7">
          <a:extLst>
            <a:ext uri="{FF2B5EF4-FFF2-40B4-BE49-F238E27FC236}">
              <a16:creationId xmlns:a16="http://schemas.microsoft.com/office/drawing/2014/main" id="{00000000-0008-0000-0000-000050B54000}"/>
            </a:ext>
          </a:extLst>
        </xdr:cNvPr>
        <xdr:cNvSpPr>
          <a:spLocks noChangeShapeType="1"/>
        </xdr:cNvSpPr>
      </xdr:nvSpPr>
      <xdr:spPr bwMode="auto">
        <a:xfrm>
          <a:off x="11239500"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4240721" name="Line 8">
          <a:extLst>
            <a:ext uri="{FF2B5EF4-FFF2-40B4-BE49-F238E27FC236}">
              <a16:creationId xmlns:a16="http://schemas.microsoft.com/office/drawing/2014/main" id="{00000000-0008-0000-0000-000051B54000}"/>
            </a:ext>
          </a:extLst>
        </xdr:cNvPr>
        <xdr:cNvSpPr>
          <a:spLocks noChangeShapeType="1"/>
        </xdr:cNvSpPr>
      </xdr:nvSpPr>
      <xdr:spPr bwMode="auto">
        <a:xfrm>
          <a:off x="11487150"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4240722" name="Line 11">
          <a:extLst>
            <a:ext uri="{FF2B5EF4-FFF2-40B4-BE49-F238E27FC236}">
              <a16:creationId xmlns:a16="http://schemas.microsoft.com/office/drawing/2014/main" id="{00000000-0008-0000-0000-000052B54000}"/>
            </a:ext>
          </a:extLst>
        </xdr:cNvPr>
        <xdr:cNvSpPr>
          <a:spLocks noChangeShapeType="1"/>
        </xdr:cNvSpPr>
      </xdr:nvSpPr>
      <xdr:spPr bwMode="auto">
        <a:xfrm>
          <a:off x="1018222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4240723" name="Line 12">
          <a:extLst>
            <a:ext uri="{FF2B5EF4-FFF2-40B4-BE49-F238E27FC236}">
              <a16:creationId xmlns:a16="http://schemas.microsoft.com/office/drawing/2014/main" id="{00000000-0008-0000-0000-000053B54000}"/>
            </a:ext>
          </a:extLst>
        </xdr:cNvPr>
        <xdr:cNvSpPr>
          <a:spLocks noChangeShapeType="1"/>
        </xdr:cNvSpPr>
      </xdr:nvSpPr>
      <xdr:spPr bwMode="auto">
        <a:xfrm>
          <a:off x="1058227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4240724" name="Line 13">
          <a:extLst>
            <a:ext uri="{FF2B5EF4-FFF2-40B4-BE49-F238E27FC236}">
              <a16:creationId xmlns:a16="http://schemas.microsoft.com/office/drawing/2014/main" id="{00000000-0008-0000-0000-000054B54000}"/>
            </a:ext>
          </a:extLst>
        </xdr:cNvPr>
        <xdr:cNvSpPr>
          <a:spLocks noChangeShapeType="1"/>
        </xdr:cNvSpPr>
      </xdr:nvSpPr>
      <xdr:spPr bwMode="auto">
        <a:xfrm>
          <a:off x="10839450"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4240725" name="Line 14">
          <a:extLst>
            <a:ext uri="{FF2B5EF4-FFF2-40B4-BE49-F238E27FC236}">
              <a16:creationId xmlns:a16="http://schemas.microsoft.com/office/drawing/2014/main" id="{00000000-0008-0000-0000-000055B54000}"/>
            </a:ext>
          </a:extLst>
        </xdr:cNvPr>
        <xdr:cNvSpPr>
          <a:spLocks noChangeShapeType="1"/>
        </xdr:cNvSpPr>
      </xdr:nvSpPr>
      <xdr:spPr bwMode="auto">
        <a:xfrm>
          <a:off x="1161097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4240726" name="Line 15">
          <a:extLst>
            <a:ext uri="{FF2B5EF4-FFF2-40B4-BE49-F238E27FC236}">
              <a16:creationId xmlns:a16="http://schemas.microsoft.com/office/drawing/2014/main" id="{00000000-0008-0000-0000-000056B54000}"/>
            </a:ext>
          </a:extLst>
        </xdr:cNvPr>
        <xdr:cNvSpPr>
          <a:spLocks noChangeShapeType="1"/>
        </xdr:cNvSpPr>
      </xdr:nvSpPr>
      <xdr:spPr bwMode="auto">
        <a:xfrm>
          <a:off x="11087100"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4240727" name="Line 16">
          <a:extLst>
            <a:ext uri="{FF2B5EF4-FFF2-40B4-BE49-F238E27FC236}">
              <a16:creationId xmlns:a16="http://schemas.microsoft.com/office/drawing/2014/main" id="{00000000-0008-0000-0000-000057B54000}"/>
            </a:ext>
          </a:extLst>
        </xdr:cNvPr>
        <xdr:cNvSpPr>
          <a:spLocks noChangeShapeType="1"/>
        </xdr:cNvSpPr>
      </xdr:nvSpPr>
      <xdr:spPr bwMode="auto">
        <a:xfrm>
          <a:off x="11363325" y="1695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4240728" name="Line 17">
          <a:extLst>
            <a:ext uri="{FF2B5EF4-FFF2-40B4-BE49-F238E27FC236}">
              <a16:creationId xmlns:a16="http://schemas.microsoft.com/office/drawing/2014/main" id="{00000000-0008-0000-0000-000058B54000}"/>
            </a:ext>
          </a:extLst>
        </xdr:cNvPr>
        <xdr:cNvSpPr>
          <a:spLocks noChangeShapeType="1"/>
        </xdr:cNvSpPr>
      </xdr:nvSpPr>
      <xdr:spPr bwMode="auto">
        <a:xfrm>
          <a:off x="11858625" y="34575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4240729" name="Line 18">
          <a:extLst>
            <a:ext uri="{FF2B5EF4-FFF2-40B4-BE49-F238E27FC236}">
              <a16:creationId xmlns:a16="http://schemas.microsoft.com/office/drawing/2014/main" id="{00000000-0008-0000-0000-000059B54000}"/>
            </a:ext>
          </a:extLst>
        </xdr:cNvPr>
        <xdr:cNvSpPr>
          <a:spLocks noChangeShapeType="1"/>
        </xdr:cNvSpPr>
      </xdr:nvSpPr>
      <xdr:spPr bwMode="auto">
        <a:xfrm>
          <a:off x="11858625"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355</xdr:row>
      <xdr:rowOff>9525</xdr:rowOff>
    </xdr:from>
    <xdr:to>
      <xdr:col>11</xdr:col>
      <xdr:colOff>0</xdr:colOff>
      <xdr:row>355</xdr:row>
      <xdr:rowOff>9525</xdr:rowOff>
    </xdr:to>
    <xdr:sp macro="" textlink="">
      <xdr:nvSpPr>
        <xdr:cNvPr id="4240732" name="Line 23">
          <a:extLst>
            <a:ext uri="{FF2B5EF4-FFF2-40B4-BE49-F238E27FC236}">
              <a16:creationId xmlns:a16="http://schemas.microsoft.com/office/drawing/2014/main" id="{00000000-0008-0000-0000-00005CB54000}"/>
            </a:ext>
          </a:extLst>
        </xdr:cNvPr>
        <xdr:cNvSpPr>
          <a:spLocks noChangeShapeType="1"/>
        </xdr:cNvSpPr>
      </xdr:nvSpPr>
      <xdr:spPr bwMode="auto">
        <a:xfrm>
          <a:off x="11982450" y="45910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357</xdr:row>
      <xdr:rowOff>76200</xdr:rowOff>
    </xdr:from>
    <xdr:to>
      <xdr:col>11</xdr:col>
      <xdr:colOff>0</xdr:colOff>
      <xdr:row>357</xdr:row>
      <xdr:rowOff>76200</xdr:rowOff>
    </xdr:to>
    <xdr:sp macro="" textlink="">
      <xdr:nvSpPr>
        <xdr:cNvPr id="4240733" name="Line 24">
          <a:extLst>
            <a:ext uri="{FF2B5EF4-FFF2-40B4-BE49-F238E27FC236}">
              <a16:creationId xmlns:a16="http://schemas.microsoft.com/office/drawing/2014/main" id="{00000000-0008-0000-0000-00005DB54000}"/>
            </a:ext>
          </a:extLst>
        </xdr:cNvPr>
        <xdr:cNvSpPr>
          <a:spLocks noChangeShapeType="1"/>
        </xdr:cNvSpPr>
      </xdr:nvSpPr>
      <xdr:spPr bwMode="auto">
        <a:xfrm>
          <a:off x="11982450" y="34671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355</xdr:row>
      <xdr:rowOff>9525</xdr:rowOff>
    </xdr:from>
    <xdr:to>
      <xdr:col>11</xdr:col>
      <xdr:colOff>0</xdr:colOff>
      <xdr:row>355</xdr:row>
      <xdr:rowOff>9525</xdr:rowOff>
    </xdr:to>
    <xdr:sp macro="" textlink="">
      <xdr:nvSpPr>
        <xdr:cNvPr id="4240734" name="Line 25">
          <a:extLst>
            <a:ext uri="{FF2B5EF4-FFF2-40B4-BE49-F238E27FC236}">
              <a16:creationId xmlns:a16="http://schemas.microsoft.com/office/drawing/2014/main" id="{00000000-0008-0000-0000-00005EB54000}"/>
            </a:ext>
          </a:extLst>
        </xdr:cNvPr>
        <xdr:cNvSpPr>
          <a:spLocks noChangeShapeType="1"/>
        </xdr:cNvSpPr>
      </xdr:nvSpPr>
      <xdr:spPr bwMode="auto">
        <a:xfrm>
          <a:off x="11982450" y="45910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240735" name="Line 34">
          <a:extLst>
            <a:ext uri="{FF2B5EF4-FFF2-40B4-BE49-F238E27FC236}">
              <a16:creationId xmlns:a16="http://schemas.microsoft.com/office/drawing/2014/main" id="{00000000-0008-0000-0000-00005FB54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240736" name="Line 35">
          <a:extLst>
            <a:ext uri="{FF2B5EF4-FFF2-40B4-BE49-F238E27FC236}">
              <a16:creationId xmlns:a16="http://schemas.microsoft.com/office/drawing/2014/main" id="{00000000-0008-0000-0000-000060B54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4240780" name="グループ化 1">
          <a:extLst>
            <a:ext uri="{FF2B5EF4-FFF2-40B4-BE49-F238E27FC236}">
              <a16:creationId xmlns:a16="http://schemas.microsoft.com/office/drawing/2014/main" id="{00000000-0008-0000-0000-00008CB54000}"/>
            </a:ext>
          </a:extLst>
        </xdr:cNvPr>
        <xdr:cNvGrpSpPr>
          <a:grpSpLocks/>
        </xdr:cNvGrpSpPr>
      </xdr:nvGrpSpPr>
      <xdr:grpSpPr bwMode="auto">
        <a:xfrm>
          <a:off x="5324475" y="9791700"/>
          <a:ext cx="171450" cy="104775"/>
          <a:chOff x="5778500" y="10467975"/>
          <a:chExt cx="123825" cy="107950"/>
        </a:xfrm>
      </xdr:grpSpPr>
      <xdr:sp macro="" textlink="">
        <xdr:nvSpPr>
          <xdr:cNvPr id="4240828" name="Line 80">
            <a:extLst>
              <a:ext uri="{FF2B5EF4-FFF2-40B4-BE49-F238E27FC236}">
                <a16:creationId xmlns:a16="http://schemas.microsoft.com/office/drawing/2014/main" id="{00000000-0008-0000-0000-0000BCB54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40829" name="Line 81">
            <a:extLst>
              <a:ext uri="{FF2B5EF4-FFF2-40B4-BE49-F238E27FC236}">
                <a16:creationId xmlns:a16="http://schemas.microsoft.com/office/drawing/2014/main" id="{00000000-0008-0000-0000-0000BDB54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4240781" name="グループ化 3">
          <a:extLst>
            <a:ext uri="{FF2B5EF4-FFF2-40B4-BE49-F238E27FC236}">
              <a16:creationId xmlns:a16="http://schemas.microsoft.com/office/drawing/2014/main" id="{00000000-0008-0000-0000-00008DB54000}"/>
            </a:ext>
          </a:extLst>
        </xdr:cNvPr>
        <xdr:cNvGrpSpPr>
          <a:grpSpLocks/>
        </xdr:cNvGrpSpPr>
      </xdr:nvGrpSpPr>
      <xdr:grpSpPr bwMode="auto">
        <a:xfrm>
          <a:off x="5629275" y="9429750"/>
          <a:ext cx="914400" cy="352425"/>
          <a:chOff x="6124575" y="9425668"/>
          <a:chExt cx="991961" cy="326571"/>
        </a:xfrm>
      </xdr:grpSpPr>
      <xdr:sp macro="" textlink="">
        <xdr:nvSpPr>
          <xdr:cNvPr id="4240826" name="Line 74">
            <a:extLst>
              <a:ext uri="{FF2B5EF4-FFF2-40B4-BE49-F238E27FC236}">
                <a16:creationId xmlns:a16="http://schemas.microsoft.com/office/drawing/2014/main" id="{00000000-0008-0000-0000-0000BAB5400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40827" name="Line 74">
            <a:extLst>
              <a:ext uri="{FF2B5EF4-FFF2-40B4-BE49-F238E27FC236}">
                <a16:creationId xmlns:a16="http://schemas.microsoft.com/office/drawing/2014/main" id="{00000000-0008-0000-0000-0000BBB54000}"/>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4240783" name="Line 74">
          <a:extLst>
            <a:ext uri="{FF2B5EF4-FFF2-40B4-BE49-F238E27FC236}">
              <a16:creationId xmlns:a16="http://schemas.microsoft.com/office/drawing/2014/main" id="{00000000-0008-0000-0000-00008FB54000}"/>
            </a:ext>
          </a:extLst>
        </xdr:cNvPr>
        <xdr:cNvSpPr>
          <a:spLocks noChangeShapeType="1"/>
        </xdr:cNvSpPr>
      </xdr:nvSpPr>
      <xdr:spPr bwMode="auto">
        <a:xfrm>
          <a:off x="6257925" y="15106650"/>
          <a:ext cx="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4240784" name="Line 74">
          <a:extLst>
            <a:ext uri="{FF2B5EF4-FFF2-40B4-BE49-F238E27FC236}">
              <a16:creationId xmlns:a16="http://schemas.microsoft.com/office/drawing/2014/main" id="{00000000-0008-0000-0000-000090B54000}"/>
            </a:ext>
          </a:extLst>
        </xdr:cNvPr>
        <xdr:cNvSpPr>
          <a:spLocks noChangeShapeType="1"/>
        </xdr:cNvSpPr>
      </xdr:nvSpPr>
      <xdr:spPr bwMode="auto">
        <a:xfrm>
          <a:off x="7258050" y="15106650"/>
          <a:ext cx="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4240808" name="グループ化 1">
          <a:extLst>
            <a:ext uri="{FF2B5EF4-FFF2-40B4-BE49-F238E27FC236}">
              <a16:creationId xmlns:a16="http://schemas.microsoft.com/office/drawing/2014/main" id="{00000000-0008-0000-0000-0000A8B54000}"/>
            </a:ext>
          </a:extLst>
        </xdr:cNvPr>
        <xdr:cNvGrpSpPr>
          <a:grpSpLocks/>
        </xdr:cNvGrpSpPr>
      </xdr:nvGrpSpPr>
      <xdr:grpSpPr bwMode="auto">
        <a:xfrm>
          <a:off x="8886825" y="3000375"/>
          <a:ext cx="1333502" cy="438151"/>
          <a:chOff x="9715501" y="3148857"/>
          <a:chExt cx="1311090" cy="257731"/>
        </a:xfrm>
      </xdr:grpSpPr>
      <xdr:sp macro="" textlink="">
        <xdr:nvSpPr>
          <xdr:cNvPr id="4240812" name="Line 37">
            <a:extLst>
              <a:ext uri="{FF2B5EF4-FFF2-40B4-BE49-F238E27FC236}">
                <a16:creationId xmlns:a16="http://schemas.microsoft.com/office/drawing/2014/main" id="{00000000-0008-0000-0000-0000ACB5400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40813" name="Line 37">
            <a:extLst>
              <a:ext uri="{FF2B5EF4-FFF2-40B4-BE49-F238E27FC236}">
                <a16:creationId xmlns:a16="http://schemas.microsoft.com/office/drawing/2014/main" id="{00000000-0008-0000-0000-0000ADB54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40814" name="Line 37">
            <a:extLst>
              <a:ext uri="{FF2B5EF4-FFF2-40B4-BE49-F238E27FC236}">
                <a16:creationId xmlns:a16="http://schemas.microsoft.com/office/drawing/2014/main" id="{00000000-0008-0000-0000-0000AEB54000}"/>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34" name="グループ化 1">
          <a:extLst>
            <a:ext uri="{FF2B5EF4-FFF2-40B4-BE49-F238E27FC236}">
              <a16:creationId xmlns:a16="http://schemas.microsoft.com/office/drawing/2014/main" id="{A4022947-42B2-4CDE-92E7-18505FB339CD}"/>
            </a:ext>
          </a:extLst>
        </xdr:cNvPr>
        <xdr:cNvGrpSpPr>
          <a:grpSpLocks/>
        </xdr:cNvGrpSpPr>
      </xdr:nvGrpSpPr>
      <xdr:grpSpPr bwMode="auto">
        <a:xfrm>
          <a:off x="5259704" y="15240000"/>
          <a:ext cx="140970" cy="133350"/>
          <a:chOff x="5778500" y="10467975"/>
          <a:chExt cx="123825" cy="107950"/>
        </a:xfrm>
      </xdr:grpSpPr>
      <xdr:sp macro="" textlink="">
        <xdr:nvSpPr>
          <xdr:cNvPr id="137" name="Line 80">
            <a:extLst>
              <a:ext uri="{FF2B5EF4-FFF2-40B4-BE49-F238E27FC236}">
                <a16:creationId xmlns:a16="http://schemas.microsoft.com/office/drawing/2014/main" id="{48345894-8BF8-40E3-9EF3-3B637F357069}"/>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8" name="Line 81">
            <a:extLst>
              <a:ext uri="{FF2B5EF4-FFF2-40B4-BE49-F238E27FC236}">
                <a16:creationId xmlns:a16="http://schemas.microsoft.com/office/drawing/2014/main" id="{580DBD29-E017-44B6-BC47-44FB10DC0BD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41" name="グループ化 3">
          <a:extLst>
            <a:ext uri="{FF2B5EF4-FFF2-40B4-BE49-F238E27FC236}">
              <a16:creationId xmlns:a16="http://schemas.microsoft.com/office/drawing/2014/main" id="{1EBE355B-7D21-4C87-BF28-1941479611AA}"/>
            </a:ext>
          </a:extLst>
        </xdr:cNvPr>
        <xdr:cNvGrpSpPr>
          <a:grpSpLocks/>
        </xdr:cNvGrpSpPr>
      </xdr:nvGrpSpPr>
      <xdr:grpSpPr bwMode="auto">
        <a:xfrm>
          <a:off x="5629275" y="14887575"/>
          <a:ext cx="914400" cy="352425"/>
          <a:chOff x="6124575" y="9425668"/>
          <a:chExt cx="991961" cy="326571"/>
        </a:xfrm>
      </xdr:grpSpPr>
      <xdr:sp macro="" textlink="">
        <xdr:nvSpPr>
          <xdr:cNvPr id="142" name="Line 74">
            <a:extLst>
              <a:ext uri="{FF2B5EF4-FFF2-40B4-BE49-F238E27FC236}">
                <a16:creationId xmlns:a16="http://schemas.microsoft.com/office/drawing/2014/main" id="{10991277-4BA7-4884-9953-CE5265996765}"/>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 name="Line 74">
            <a:extLst>
              <a:ext uri="{FF2B5EF4-FFF2-40B4-BE49-F238E27FC236}">
                <a16:creationId xmlns:a16="http://schemas.microsoft.com/office/drawing/2014/main" id="{82A032DA-1DCB-4037-B025-6B8067E0DB12}"/>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43" name="Oval 1429">
          <a:extLst>
            <a:ext uri="{FF2B5EF4-FFF2-40B4-BE49-F238E27FC236}">
              <a16:creationId xmlns:a16="http://schemas.microsoft.com/office/drawing/2014/main" id="{A99A0B1F-C418-4441-A7F5-9685ED36C1EC}"/>
            </a:ext>
          </a:extLst>
        </xdr:cNvPr>
        <xdr:cNvSpPr>
          <a:spLocks noChangeArrowheads="1"/>
        </xdr:cNvSpPr>
      </xdr:nvSpPr>
      <xdr:spPr bwMode="auto">
        <a:xfrm>
          <a:off x="2149475" y="3334067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44" name="Oval 1429">
          <a:extLst>
            <a:ext uri="{FF2B5EF4-FFF2-40B4-BE49-F238E27FC236}">
              <a16:creationId xmlns:a16="http://schemas.microsoft.com/office/drawing/2014/main" id="{0B4802EB-7D11-4DAF-A40C-DD174CEB43DC}"/>
            </a:ext>
          </a:extLst>
        </xdr:cNvPr>
        <xdr:cNvSpPr>
          <a:spLocks noChangeArrowheads="1"/>
        </xdr:cNvSpPr>
      </xdr:nvSpPr>
      <xdr:spPr bwMode="auto">
        <a:xfrm>
          <a:off x="2117725" y="4995862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441" name="Group 1337">
          <a:extLst>
            <a:ext uri="{FF2B5EF4-FFF2-40B4-BE49-F238E27FC236}">
              <a16:creationId xmlns:a16="http://schemas.microsoft.com/office/drawing/2014/main" id="{8FE1A020-0460-4109-8902-339B1EBAD723}"/>
            </a:ext>
          </a:extLst>
        </xdr:cNvPr>
        <xdr:cNvGrpSpPr>
          <a:grpSpLocks/>
        </xdr:cNvGrpSpPr>
      </xdr:nvGrpSpPr>
      <xdr:grpSpPr bwMode="auto">
        <a:xfrm>
          <a:off x="6429375" y="66532125"/>
          <a:ext cx="342900" cy="0"/>
          <a:chOff x="308" y="273"/>
          <a:chExt cx="592" cy="13"/>
        </a:xfrm>
      </xdr:grpSpPr>
      <xdr:grpSp>
        <xdr:nvGrpSpPr>
          <xdr:cNvPr id="1442" name="Group 1338">
            <a:extLst>
              <a:ext uri="{FF2B5EF4-FFF2-40B4-BE49-F238E27FC236}">
                <a16:creationId xmlns:a16="http://schemas.microsoft.com/office/drawing/2014/main" id="{CA877CC8-778E-4956-8D50-D42C88E9EB9E}"/>
              </a:ext>
            </a:extLst>
          </xdr:cNvPr>
          <xdr:cNvGrpSpPr>
            <a:grpSpLocks/>
          </xdr:cNvGrpSpPr>
        </xdr:nvGrpSpPr>
        <xdr:grpSpPr bwMode="auto">
          <a:xfrm>
            <a:off x="465" y="273"/>
            <a:ext cx="121" cy="13"/>
            <a:chOff x="452" y="272"/>
            <a:chExt cx="121" cy="14"/>
          </a:xfrm>
        </xdr:grpSpPr>
        <xdr:sp macro="" textlink="">
          <xdr:nvSpPr>
            <xdr:cNvPr id="1479" name="Line 1339">
              <a:extLst>
                <a:ext uri="{FF2B5EF4-FFF2-40B4-BE49-F238E27FC236}">
                  <a16:creationId xmlns:a16="http://schemas.microsoft.com/office/drawing/2014/main" id="{EB68CEA7-466A-49F2-AB96-DD6FFF99B54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0" name="Line 1340">
              <a:extLst>
                <a:ext uri="{FF2B5EF4-FFF2-40B4-BE49-F238E27FC236}">
                  <a16:creationId xmlns:a16="http://schemas.microsoft.com/office/drawing/2014/main" id="{054DDEAE-4020-4CF5-83F9-5D124FF5188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1" name="Line 1341">
              <a:extLst>
                <a:ext uri="{FF2B5EF4-FFF2-40B4-BE49-F238E27FC236}">
                  <a16:creationId xmlns:a16="http://schemas.microsoft.com/office/drawing/2014/main" id="{EFA504B9-83CE-4916-AA31-FE1904BACEE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2" name="Line 1342">
              <a:extLst>
                <a:ext uri="{FF2B5EF4-FFF2-40B4-BE49-F238E27FC236}">
                  <a16:creationId xmlns:a16="http://schemas.microsoft.com/office/drawing/2014/main" id="{05A99AF9-C080-4596-A7E3-D09D5736233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3" name="Line 1343">
              <a:extLst>
                <a:ext uri="{FF2B5EF4-FFF2-40B4-BE49-F238E27FC236}">
                  <a16:creationId xmlns:a16="http://schemas.microsoft.com/office/drawing/2014/main" id="{B886C122-24F1-4EF8-94CD-DC72DF756045}"/>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4" name="Line 1344">
              <a:extLst>
                <a:ext uri="{FF2B5EF4-FFF2-40B4-BE49-F238E27FC236}">
                  <a16:creationId xmlns:a16="http://schemas.microsoft.com/office/drawing/2014/main" id="{4685E7E5-4D72-49A3-B374-0BAB432E190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5" name="Line 1345">
              <a:extLst>
                <a:ext uri="{FF2B5EF4-FFF2-40B4-BE49-F238E27FC236}">
                  <a16:creationId xmlns:a16="http://schemas.microsoft.com/office/drawing/2014/main" id="{3170ECCB-E3C0-4212-8E60-C62F8F4EA1F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6" name="Line 1346">
              <a:extLst>
                <a:ext uri="{FF2B5EF4-FFF2-40B4-BE49-F238E27FC236}">
                  <a16:creationId xmlns:a16="http://schemas.microsoft.com/office/drawing/2014/main" id="{55F1B293-59EA-4348-ABC0-6485FE8884D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7" name="Line 1347">
              <a:extLst>
                <a:ext uri="{FF2B5EF4-FFF2-40B4-BE49-F238E27FC236}">
                  <a16:creationId xmlns:a16="http://schemas.microsoft.com/office/drawing/2014/main" id="{D468FE67-8E2E-425A-A5F1-E6E50194621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8" name="Line 1348">
              <a:extLst>
                <a:ext uri="{FF2B5EF4-FFF2-40B4-BE49-F238E27FC236}">
                  <a16:creationId xmlns:a16="http://schemas.microsoft.com/office/drawing/2014/main" id="{9E822BA3-0277-47FF-B0D5-11FF6A81DDEA}"/>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89" name="Line 1349">
              <a:extLst>
                <a:ext uri="{FF2B5EF4-FFF2-40B4-BE49-F238E27FC236}">
                  <a16:creationId xmlns:a16="http://schemas.microsoft.com/office/drawing/2014/main" id="{C421F40B-8142-4EB5-9409-C071AD984A1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443" name="Group 1350">
            <a:extLst>
              <a:ext uri="{FF2B5EF4-FFF2-40B4-BE49-F238E27FC236}">
                <a16:creationId xmlns:a16="http://schemas.microsoft.com/office/drawing/2014/main" id="{81E9B030-FBFE-458E-8CA6-A7FC98B76C33}"/>
              </a:ext>
            </a:extLst>
          </xdr:cNvPr>
          <xdr:cNvGrpSpPr>
            <a:grpSpLocks/>
          </xdr:cNvGrpSpPr>
        </xdr:nvGrpSpPr>
        <xdr:grpSpPr bwMode="auto">
          <a:xfrm>
            <a:off x="779" y="273"/>
            <a:ext cx="121" cy="13"/>
            <a:chOff x="452" y="272"/>
            <a:chExt cx="121" cy="14"/>
          </a:xfrm>
        </xdr:grpSpPr>
        <xdr:sp macro="" textlink="">
          <xdr:nvSpPr>
            <xdr:cNvPr id="1468" name="Line 1351">
              <a:extLst>
                <a:ext uri="{FF2B5EF4-FFF2-40B4-BE49-F238E27FC236}">
                  <a16:creationId xmlns:a16="http://schemas.microsoft.com/office/drawing/2014/main" id="{C81BF466-6CA1-447F-88E6-39875915B8B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9" name="Line 1352">
              <a:extLst>
                <a:ext uri="{FF2B5EF4-FFF2-40B4-BE49-F238E27FC236}">
                  <a16:creationId xmlns:a16="http://schemas.microsoft.com/office/drawing/2014/main" id="{CB28B238-4432-44EF-AA23-F06CCD501734}"/>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0" name="Line 1353">
              <a:extLst>
                <a:ext uri="{FF2B5EF4-FFF2-40B4-BE49-F238E27FC236}">
                  <a16:creationId xmlns:a16="http://schemas.microsoft.com/office/drawing/2014/main" id="{88A75078-9669-41C9-8048-CFA6FD907BC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1" name="Line 1354">
              <a:extLst>
                <a:ext uri="{FF2B5EF4-FFF2-40B4-BE49-F238E27FC236}">
                  <a16:creationId xmlns:a16="http://schemas.microsoft.com/office/drawing/2014/main" id="{26D1DF00-A463-4452-B272-4C3F476CD3A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2" name="Line 1355">
              <a:extLst>
                <a:ext uri="{FF2B5EF4-FFF2-40B4-BE49-F238E27FC236}">
                  <a16:creationId xmlns:a16="http://schemas.microsoft.com/office/drawing/2014/main" id="{51E01D4F-10BD-4166-ACB4-8E68B1D234E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3" name="Line 1356">
              <a:extLst>
                <a:ext uri="{FF2B5EF4-FFF2-40B4-BE49-F238E27FC236}">
                  <a16:creationId xmlns:a16="http://schemas.microsoft.com/office/drawing/2014/main" id="{447257F4-CFD1-41BD-B293-D0309D3747D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4" name="Line 1357">
              <a:extLst>
                <a:ext uri="{FF2B5EF4-FFF2-40B4-BE49-F238E27FC236}">
                  <a16:creationId xmlns:a16="http://schemas.microsoft.com/office/drawing/2014/main" id="{B5294DCD-17CD-44E3-8447-F4DED606C10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5" name="Line 1358">
              <a:extLst>
                <a:ext uri="{FF2B5EF4-FFF2-40B4-BE49-F238E27FC236}">
                  <a16:creationId xmlns:a16="http://schemas.microsoft.com/office/drawing/2014/main" id="{46284A29-8AEC-41C1-B3FA-854D063F93E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6" name="Line 1359">
              <a:extLst>
                <a:ext uri="{FF2B5EF4-FFF2-40B4-BE49-F238E27FC236}">
                  <a16:creationId xmlns:a16="http://schemas.microsoft.com/office/drawing/2014/main" id="{E4C7E70A-B35C-4C52-A85B-1B5873D8A7F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7" name="Line 1360">
              <a:extLst>
                <a:ext uri="{FF2B5EF4-FFF2-40B4-BE49-F238E27FC236}">
                  <a16:creationId xmlns:a16="http://schemas.microsoft.com/office/drawing/2014/main" id="{E446D411-7E4C-45AC-ABC8-B6CD64A19EB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78" name="Line 1361">
              <a:extLst>
                <a:ext uri="{FF2B5EF4-FFF2-40B4-BE49-F238E27FC236}">
                  <a16:creationId xmlns:a16="http://schemas.microsoft.com/office/drawing/2014/main" id="{9E7EF5E8-3178-4BCC-9510-D9A8BB93218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444" name="Group 1362">
            <a:extLst>
              <a:ext uri="{FF2B5EF4-FFF2-40B4-BE49-F238E27FC236}">
                <a16:creationId xmlns:a16="http://schemas.microsoft.com/office/drawing/2014/main" id="{1C79F2C6-01AB-468C-A149-E5D0C9A4F116}"/>
              </a:ext>
            </a:extLst>
          </xdr:cNvPr>
          <xdr:cNvGrpSpPr>
            <a:grpSpLocks/>
          </xdr:cNvGrpSpPr>
        </xdr:nvGrpSpPr>
        <xdr:grpSpPr bwMode="auto">
          <a:xfrm>
            <a:off x="622" y="273"/>
            <a:ext cx="121" cy="13"/>
            <a:chOff x="452" y="272"/>
            <a:chExt cx="121" cy="14"/>
          </a:xfrm>
        </xdr:grpSpPr>
        <xdr:sp macro="" textlink="">
          <xdr:nvSpPr>
            <xdr:cNvPr id="1457" name="Line 1363">
              <a:extLst>
                <a:ext uri="{FF2B5EF4-FFF2-40B4-BE49-F238E27FC236}">
                  <a16:creationId xmlns:a16="http://schemas.microsoft.com/office/drawing/2014/main" id="{AAA1D534-964A-4AE3-B80E-6E749C5547C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8" name="Line 1364">
              <a:extLst>
                <a:ext uri="{FF2B5EF4-FFF2-40B4-BE49-F238E27FC236}">
                  <a16:creationId xmlns:a16="http://schemas.microsoft.com/office/drawing/2014/main" id="{5095B520-02E0-48F2-9720-56BA815F991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9" name="Line 1365">
              <a:extLst>
                <a:ext uri="{FF2B5EF4-FFF2-40B4-BE49-F238E27FC236}">
                  <a16:creationId xmlns:a16="http://schemas.microsoft.com/office/drawing/2014/main" id="{08D03F7F-7A9A-4AA2-B86A-358A0807A32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0" name="Line 1366">
              <a:extLst>
                <a:ext uri="{FF2B5EF4-FFF2-40B4-BE49-F238E27FC236}">
                  <a16:creationId xmlns:a16="http://schemas.microsoft.com/office/drawing/2014/main" id="{A260693B-9D3B-4AD3-A43C-5B8028769BE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1" name="Line 1367">
              <a:extLst>
                <a:ext uri="{FF2B5EF4-FFF2-40B4-BE49-F238E27FC236}">
                  <a16:creationId xmlns:a16="http://schemas.microsoft.com/office/drawing/2014/main" id="{A2EC67A6-A224-4D1B-8847-7E06E9ECAD5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2" name="Line 1368">
              <a:extLst>
                <a:ext uri="{FF2B5EF4-FFF2-40B4-BE49-F238E27FC236}">
                  <a16:creationId xmlns:a16="http://schemas.microsoft.com/office/drawing/2014/main" id="{8E8DBD72-444E-4ADB-8F43-2B1F5258092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3" name="Line 1369">
              <a:extLst>
                <a:ext uri="{FF2B5EF4-FFF2-40B4-BE49-F238E27FC236}">
                  <a16:creationId xmlns:a16="http://schemas.microsoft.com/office/drawing/2014/main" id="{B733723C-1DAC-4DD5-BBD6-E5D1BBFDCD5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4" name="Line 1370">
              <a:extLst>
                <a:ext uri="{FF2B5EF4-FFF2-40B4-BE49-F238E27FC236}">
                  <a16:creationId xmlns:a16="http://schemas.microsoft.com/office/drawing/2014/main" id="{E8F9F937-8203-4EB7-8D11-70D4823C31D2}"/>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5" name="Line 1371">
              <a:extLst>
                <a:ext uri="{FF2B5EF4-FFF2-40B4-BE49-F238E27FC236}">
                  <a16:creationId xmlns:a16="http://schemas.microsoft.com/office/drawing/2014/main" id="{DB75AEA4-F340-4306-BE69-FB1282F67C2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6" name="Line 1372">
              <a:extLst>
                <a:ext uri="{FF2B5EF4-FFF2-40B4-BE49-F238E27FC236}">
                  <a16:creationId xmlns:a16="http://schemas.microsoft.com/office/drawing/2014/main" id="{0219C001-D787-4A44-9C11-F9B1703C982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67" name="Line 1373">
              <a:extLst>
                <a:ext uri="{FF2B5EF4-FFF2-40B4-BE49-F238E27FC236}">
                  <a16:creationId xmlns:a16="http://schemas.microsoft.com/office/drawing/2014/main" id="{6A96C9C5-F408-4483-9C5A-0451D6905F4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445" name="Group 1374">
            <a:extLst>
              <a:ext uri="{FF2B5EF4-FFF2-40B4-BE49-F238E27FC236}">
                <a16:creationId xmlns:a16="http://schemas.microsoft.com/office/drawing/2014/main" id="{0D6B383B-68BF-45F4-A672-753D0FC2289D}"/>
              </a:ext>
            </a:extLst>
          </xdr:cNvPr>
          <xdr:cNvGrpSpPr>
            <a:grpSpLocks/>
          </xdr:cNvGrpSpPr>
        </xdr:nvGrpSpPr>
        <xdr:grpSpPr bwMode="auto">
          <a:xfrm>
            <a:off x="308" y="273"/>
            <a:ext cx="121" cy="13"/>
            <a:chOff x="452" y="272"/>
            <a:chExt cx="121" cy="14"/>
          </a:xfrm>
        </xdr:grpSpPr>
        <xdr:sp macro="" textlink="">
          <xdr:nvSpPr>
            <xdr:cNvPr id="1446" name="Line 1375">
              <a:extLst>
                <a:ext uri="{FF2B5EF4-FFF2-40B4-BE49-F238E27FC236}">
                  <a16:creationId xmlns:a16="http://schemas.microsoft.com/office/drawing/2014/main" id="{5E7DEDDB-CC2B-45C1-A61F-B004A87E164F}"/>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47" name="Line 1376">
              <a:extLst>
                <a:ext uri="{FF2B5EF4-FFF2-40B4-BE49-F238E27FC236}">
                  <a16:creationId xmlns:a16="http://schemas.microsoft.com/office/drawing/2014/main" id="{5A7CD7D3-A1E7-49F6-A592-AB622A17138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48" name="Line 1377">
              <a:extLst>
                <a:ext uri="{FF2B5EF4-FFF2-40B4-BE49-F238E27FC236}">
                  <a16:creationId xmlns:a16="http://schemas.microsoft.com/office/drawing/2014/main" id="{6890638D-F3B2-4ABC-981C-39CCBF91353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49" name="Line 1378">
              <a:extLst>
                <a:ext uri="{FF2B5EF4-FFF2-40B4-BE49-F238E27FC236}">
                  <a16:creationId xmlns:a16="http://schemas.microsoft.com/office/drawing/2014/main" id="{5AFA012C-70F2-4B2D-ABBC-AE210B30D4B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0" name="Line 1379">
              <a:extLst>
                <a:ext uri="{FF2B5EF4-FFF2-40B4-BE49-F238E27FC236}">
                  <a16:creationId xmlns:a16="http://schemas.microsoft.com/office/drawing/2014/main" id="{87082FB7-C542-4E6D-A163-7DD00A33DBC6}"/>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1" name="Line 1380">
              <a:extLst>
                <a:ext uri="{FF2B5EF4-FFF2-40B4-BE49-F238E27FC236}">
                  <a16:creationId xmlns:a16="http://schemas.microsoft.com/office/drawing/2014/main" id="{2D9D2A39-1A39-4B5E-B24E-3F3180A405F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2" name="Line 1381">
              <a:extLst>
                <a:ext uri="{FF2B5EF4-FFF2-40B4-BE49-F238E27FC236}">
                  <a16:creationId xmlns:a16="http://schemas.microsoft.com/office/drawing/2014/main" id="{9C558BC4-F891-4820-8748-0078073C08D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3" name="Line 1382">
              <a:extLst>
                <a:ext uri="{FF2B5EF4-FFF2-40B4-BE49-F238E27FC236}">
                  <a16:creationId xmlns:a16="http://schemas.microsoft.com/office/drawing/2014/main" id="{81F2DBAE-96C2-494E-A6B8-7072ECF6919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4" name="Line 1383">
              <a:extLst>
                <a:ext uri="{FF2B5EF4-FFF2-40B4-BE49-F238E27FC236}">
                  <a16:creationId xmlns:a16="http://schemas.microsoft.com/office/drawing/2014/main" id="{6F659FDA-91E2-4BF4-AEC1-ECCBA3D24D5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5" name="Line 1384">
              <a:extLst>
                <a:ext uri="{FF2B5EF4-FFF2-40B4-BE49-F238E27FC236}">
                  <a16:creationId xmlns:a16="http://schemas.microsoft.com/office/drawing/2014/main" id="{6BA4AE91-5707-434E-9512-7A53673F340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456" name="Line 1385">
              <a:extLst>
                <a:ext uri="{FF2B5EF4-FFF2-40B4-BE49-F238E27FC236}">
                  <a16:creationId xmlns:a16="http://schemas.microsoft.com/office/drawing/2014/main" id="{388B82AF-B4CC-48AB-9EF4-AFA5C83D9F56}"/>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1674" name="グループ化 1">
          <a:extLst>
            <a:ext uri="{FF2B5EF4-FFF2-40B4-BE49-F238E27FC236}">
              <a16:creationId xmlns:a16="http://schemas.microsoft.com/office/drawing/2014/main" id="{AE8F4900-128C-4BC3-82ED-360C2461728F}"/>
            </a:ext>
          </a:extLst>
        </xdr:cNvPr>
        <xdr:cNvGrpSpPr>
          <a:grpSpLocks/>
        </xdr:cNvGrpSpPr>
      </xdr:nvGrpSpPr>
      <xdr:grpSpPr bwMode="auto">
        <a:xfrm>
          <a:off x="8899525" y="7207250"/>
          <a:ext cx="1333502" cy="444501"/>
          <a:chOff x="9715501" y="3148857"/>
          <a:chExt cx="1311090" cy="257731"/>
        </a:xfrm>
      </xdr:grpSpPr>
      <xdr:sp macro="" textlink="">
        <xdr:nvSpPr>
          <xdr:cNvPr id="1675" name="Line 37">
            <a:extLst>
              <a:ext uri="{FF2B5EF4-FFF2-40B4-BE49-F238E27FC236}">
                <a16:creationId xmlns:a16="http://schemas.microsoft.com/office/drawing/2014/main" id="{21773911-BCAC-483A-B335-AF69BBEA142F}"/>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76" name="Line 37">
            <a:extLst>
              <a:ext uri="{FF2B5EF4-FFF2-40B4-BE49-F238E27FC236}">
                <a16:creationId xmlns:a16="http://schemas.microsoft.com/office/drawing/2014/main" id="{5ED380A2-E49C-4036-8E61-9DF50488F8AE}"/>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77" name="Line 37">
            <a:extLst>
              <a:ext uri="{FF2B5EF4-FFF2-40B4-BE49-F238E27FC236}">
                <a16:creationId xmlns:a16="http://schemas.microsoft.com/office/drawing/2014/main" id="{56C1B756-A678-4E89-9553-9FD2A0BC77E4}"/>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1678" name="グループ化 1">
          <a:extLst>
            <a:ext uri="{FF2B5EF4-FFF2-40B4-BE49-F238E27FC236}">
              <a16:creationId xmlns:a16="http://schemas.microsoft.com/office/drawing/2014/main" id="{4D0A0BC1-A932-40A3-9688-7D1173C982E7}"/>
            </a:ext>
          </a:extLst>
        </xdr:cNvPr>
        <xdr:cNvGrpSpPr>
          <a:grpSpLocks/>
        </xdr:cNvGrpSpPr>
      </xdr:nvGrpSpPr>
      <xdr:grpSpPr bwMode="auto">
        <a:xfrm>
          <a:off x="8886825" y="12696825"/>
          <a:ext cx="1333502" cy="441326"/>
          <a:chOff x="9715501" y="3148857"/>
          <a:chExt cx="1311090" cy="257731"/>
        </a:xfrm>
      </xdr:grpSpPr>
      <xdr:sp macro="" textlink="">
        <xdr:nvSpPr>
          <xdr:cNvPr id="1679" name="Line 37">
            <a:extLst>
              <a:ext uri="{FF2B5EF4-FFF2-40B4-BE49-F238E27FC236}">
                <a16:creationId xmlns:a16="http://schemas.microsoft.com/office/drawing/2014/main" id="{C9EBDF4D-E096-441C-B621-26D5D49D7D04}"/>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80" name="Line 37">
            <a:extLst>
              <a:ext uri="{FF2B5EF4-FFF2-40B4-BE49-F238E27FC236}">
                <a16:creationId xmlns:a16="http://schemas.microsoft.com/office/drawing/2014/main" id="{BE7590CD-2656-42B4-8AF1-9246EEFD87C8}"/>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81" name="Line 37">
            <a:extLst>
              <a:ext uri="{FF2B5EF4-FFF2-40B4-BE49-F238E27FC236}">
                <a16:creationId xmlns:a16="http://schemas.microsoft.com/office/drawing/2014/main" id="{EB498A09-27A6-4484-B1AD-5C34993C4603}"/>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78</xdr:col>
      <xdr:colOff>19050</xdr:colOff>
      <xdr:row>25</xdr:row>
      <xdr:rowOff>0</xdr:rowOff>
    </xdr:from>
    <xdr:to>
      <xdr:col>79</xdr:col>
      <xdr:colOff>9525</xdr:colOff>
      <xdr:row>25</xdr:row>
      <xdr:rowOff>190500</xdr:rowOff>
    </xdr:to>
    <xdr:grpSp>
      <xdr:nvGrpSpPr>
        <xdr:cNvPr id="4374" name="グループ化 1">
          <a:extLst>
            <a:ext uri="{FF2B5EF4-FFF2-40B4-BE49-F238E27FC236}">
              <a16:creationId xmlns:a16="http://schemas.microsoft.com/office/drawing/2014/main" id="{4461A264-1CB6-407A-9562-918716DDE7B3}"/>
            </a:ext>
          </a:extLst>
        </xdr:cNvPr>
        <xdr:cNvGrpSpPr>
          <a:grpSpLocks/>
        </xdr:cNvGrpSpPr>
      </xdr:nvGrpSpPr>
      <xdr:grpSpPr bwMode="auto">
        <a:xfrm>
          <a:off x="8505825" y="7724775"/>
          <a:ext cx="123825" cy="190500"/>
          <a:chOff x="5778500" y="10467975"/>
          <a:chExt cx="123825" cy="107950"/>
        </a:xfrm>
      </xdr:grpSpPr>
      <xdr:sp macro="" textlink="">
        <xdr:nvSpPr>
          <xdr:cNvPr id="4375" name="Line 80">
            <a:extLst>
              <a:ext uri="{FF2B5EF4-FFF2-40B4-BE49-F238E27FC236}">
                <a16:creationId xmlns:a16="http://schemas.microsoft.com/office/drawing/2014/main" id="{CFB3920C-A63A-46DE-B3BC-5EFB2A0AEED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76" name="Line 81">
            <a:extLst>
              <a:ext uri="{FF2B5EF4-FFF2-40B4-BE49-F238E27FC236}">
                <a16:creationId xmlns:a16="http://schemas.microsoft.com/office/drawing/2014/main" id="{2D862355-1CA9-4365-960B-CA690C8B9AD9}"/>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79</xdr:col>
      <xdr:colOff>9525</xdr:colOff>
      <xdr:row>13</xdr:row>
      <xdr:rowOff>0</xdr:rowOff>
    </xdr:from>
    <xdr:to>
      <xdr:col>80</xdr:col>
      <xdr:colOff>28575</xdr:colOff>
      <xdr:row>13</xdr:row>
      <xdr:rowOff>114300</xdr:rowOff>
    </xdr:to>
    <xdr:grpSp>
      <xdr:nvGrpSpPr>
        <xdr:cNvPr id="4377" name="グループ化 1">
          <a:extLst>
            <a:ext uri="{FF2B5EF4-FFF2-40B4-BE49-F238E27FC236}">
              <a16:creationId xmlns:a16="http://schemas.microsoft.com/office/drawing/2014/main" id="{DA8D1EF4-1E12-4B40-81B4-2B89B2E71201}"/>
            </a:ext>
          </a:extLst>
        </xdr:cNvPr>
        <xdr:cNvGrpSpPr>
          <a:grpSpLocks/>
        </xdr:cNvGrpSpPr>
      </xdr:nvGrpSpPr>
      <xdr:grpSpPr bwMode="auto">
        <a:xfrm>
          <a:off x="8629650" y="3438525"/>
          <a:ext cx="152400" cy="114300"/>
          <a:chOff x="5778500" y="10467975"/>
          <a:chExt cx="123825" cy="107950"/>
        </a:xfrm>
      </xdr:grpSpPr>
      <xdr:sp macro="" textlink="">
        <xdr:nvSpPr>
          <xdr:cNvPr id="4378" name="Line 80">
            <a:extLst>
              <a:ext uri="{FF2B5EF4-FFF2-40B4-BE49-F238E27FC236}">
                <a16:creationId xmlns:a16="http://schemas.microsoft.com/office/drawing/2014/main" id="{E69B4308-AD3E-4098-BE82-830BDAD30EEA}"/>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79" name="Line 81">
            <a:extLst>
              <a:ext uri="{FF2B5EF4-FFF2-40B4-BE49-F238E27FC236}">
                <a16:creationId xmlns:a16="http://schemas.microsoft.com/office/drawing/2014/main" id="{16CFCA09-C080-411E-BBA2-EA68D40D5DAA}"/>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78</xdr:col>
      <xdr:colOff>19050</xdr:colOff>
      <xdr:row>47</xdr:row>
      <xdr:rowOff>0</xdr:rowOff>
    </xdr:from>
    <xdr:to>
      <xdr:col>79</xdr:col>
      <xdr:colOff>9525</xdr:colOff>
      <xdr:row>47</xdr:row>
      <xdr:rowOff>190500</xdr:rowOff>
    </xdr:to>
    <xdr:grpSp>
      <xdr:nvGrpSpPr>
        <xdr:cNvPr id="4383" name="グループ化 1">
          <a:extLst>
            <a:ext uri="{FF2B5EF4-FFF2-40B4-BE49-F238E27FC236}">
              <a16:creationId xmlns:a16="http://schemas.microsoft.com/office/drawing/2014/main" id="{D06B6D36-1675-42A8-A512-9526312C1D7C}"/>
            </a:ext>
          </a:extLst>
        </xdr:cNvPr>
        <xdr:cNvGrpSpPr>
          <a:grpSpLocks/>
        </xdr:cNvGrpSpPr>
      </xdr:nvGrpSpPr>
      <xdr:grpSpPr bwMode="auto">
        <a:xfrm>
          <a:off x="8505825" y="13201650"/>
          <a:ext cx="123825" cy="190500"/>
          <a:chOff x="5778500" y="10467975"/>
          <a:chExt cx="123825" cy="107950"/>
        </a:xfrm>
      </xdr:grpSpPr>
      <xdr:sp macro="" textlink="">
        <xdr:nvSpPr>
          <xdr:cNvPr id="4384" name="Line 80">
            <a:extLst>
              <a:ext uri="{FF2B5EF4-FFF2-40B4-BE49-F238E27FC236}">
                <a16:creationId xmlns:a16="http://schemas.microsoft.com/office/drawing/2014/main" id="{F8C47F93-97E6-409F-BA2A-0B149814BB9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85" name="Line 81">
            <a:extLst>
              <a:ext uri="{FF2B5EF4-FFF2-40B4-BE49-F238E27FC236}">
                <a16:creationId xmlns:a16="http://schemas.microsoft.com/office/drawing/2014/main" id="{931CBB64-19E6-471E-AC7E-3AF53AE6BAE3}"/>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642" name="グループ化 3">
          <a:extLst>
            <a:ext uri="{FF2B5EF4-FFF2-40B4-BE49-F238E27FC236}">
              <a16:creationId xmlns:a16="http://schemas.microsoft.com/office/drawing/2014/main" id="{F11EA40F-B368-408B-A14A-70C66CD067CE}"/>
            </a:ext>
          </a:extLst>
        </xdr:cNvPr>
        <xdr:cNvGrpSpPr>
          <a:grpSpLocks/>
        </xdr:cNvGrpSpPr>
      </xdr:nvGrpSpPr>
      <xdr:grpSpPr bwMode="auto">
        <a:xfrm>
          <a:off x="5629275" y="14887575"/>
          <a:ext cx="914400" cy="352425"/>
          <a:chOff x="6124575" y="9425668"/>
          <a:chExt cx="991961" cy="326571"/>
        </a:xfrm>
      </xdr:grpSpPr>
      <xdr:sp macro="" textlink="">
        <xdr:nvSpPr>
          <xdr:cNvPr id="643" name="Line 74">
            <a:extLst>
              <a:ext uri="{FF2B5EF4-FFF2-40B4-BE49-F238E27FC236}">
                <a16:creationId xmlns:a16="http://schemas.microsoft.com/office/drawing/2014/main" id="{C99A10B2-CF2F-4E3F-AB4D-9D46AEE6C03D}"/>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4" name="Line 74">
            <a:extLst>
              <a:ext uri="{FF2B5EF4-FFF2-40B4-BE49-F238E27FC236}">
                <a16:creationId xmlns:a16="http://schemas.microsoft.com/office/drawing/2014/main" id="{D2B165F6-E0A2-4426-AE27-C43DDFBDD919}"/>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24</xdr:col>
      <xdr:colOff>19050</xdr:colOff>
      <xdr:row>156</xdr:row>
      <xdr:rowOff>9525</xdr:rowOff>
    </xdr:from>
    <xdr:to>
      <xdr:col>95</xdr:col>
      <xdr:colOff>114302</xdr:colOff>
      <xdr:row>156</xdr:row>
      <xdr:rowOff>600075</xdr:rowOff>
    </xdr:to>
    <xdr:cxnSp macro="">
      <xdr:nvCxnSpPr>
        <xdr:cNvPr id="646" name="直線コネクタ 645">
          <a:extLst>
            <a:ext uri="{FF2B5EF4-FFF2-40B4-BE49-F238E27FC236}">
              <a16:creationId xmlns:a16="http://schemas.microsoft.com/office/drawing/2014/main" id="{A52EE1B8-3E99-4D81-AC07-58331123641F}"/>
            </a:ext>
          </a:extLst>
        </xdr:cNvPr>
        <xdr:cNvCxnSpPr/>
      </xdr:nvCxnSpPr>
      <xdr:spPr bwMode="auto">
        <a:xfrm flipH="1">
          <a:off x="2609850" y="50882550"/>
          <a:ext cx="9324977" cy="5905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631F062F-AF05-4A9E-9F17-448C4D7AAAC8}"/>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A91ED743-7CE9-4BFC-9E0A-2E764B9140BA}"/>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35F864A4-D7AB-4117-A73E-7C391F27067E}"/>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AF341B5F-C4BD-4983-8088-F84DD84FCE8B}"/>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89B2CF89-8B78-49D7-99E3-70C6CFD73880}"/>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2A59CB64-AAAE-4A6E-A3D3-B5A7838A29B0}"/>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3C7ABD7B-0D29-46C5-88FD-294BBC50D1E1}"/>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646D727F-3055-43C6-AFF4-D9D2178DE312}"/>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541A57DC-3D01-4A86-B580-4FDF7251B759}"/>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EE0A5235-4C06-4F2B-8805-D6019E74DADC}"/>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6359EAC4-5953-4110-AF0E-B71356B769BB}"/>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90D85511-48AD-43C2-92F4-84422B145F1A}"/>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0FB97B70-90E9-4110-899A-BFF23E63EBDF}"/>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96DB1F4F-CC67-4E33-8458-FECD3B6D5E6E}"/>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2FC69F0A-4FFC-4827-9A1F-3098BC882A79}"/>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A9E5635E-2FBD-475A-9F8E-A4A371BCBF4E}"/>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65F88BF1-7AE7-47F8-BAAF-EAD9AE021A2D}"/>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A05FEAA7-DA4F-418E-ADD4-5ED067AB036D}"/>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25A6E7BF-87C4-4A9D-89B0-98112C784F16}"/>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BFCD2EE9-C21E-4827-AA3D-F38A744014DA}"/>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1995DA7D-A706-46DD-8F08-BC0F619CD04A}"/>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4544A807-3A04-4476-823C-12A90B5FDD9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75A9B768-E9D8-497D-A20F-D1D7278D0D4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C41F35A5-FB12-4C32-955B-B802D551CE51}"/>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3AB24B37-DA75-4CAC-9FB5-E1010A452412}"/>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CED90355-201A-41B9-A00E-EE29A06EC6C3}"/>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4A4B978F-ED4E-4155-8040-52D44D742F07}"/>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2BDB1863-E683-4BB5-B1F6-D73FF24D7D2E}"/>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C9A61944-FAE1-4254-84B4-D7D79953C75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3D493493-933C-4035-8FCD-7E60CAA60AE7}"/>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C3E72F63-B4A3-4A9B-A531-64D6BF04C8B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AAA696F5-D45D-4C1E-AC9B-D1B8E3C11F39}"/>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1C81C326-A692-43D1-A741-AD96DE2C901C}"/>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768EB99B-214E-4335-A761-272776A699C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2FB849F7-F14D-4821-97E4-A3717AE0C2CC}"/>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25408741-01E4-4E9F-B7E6-7E1C265A6617}"/>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A7EBB7A8-DAC6-46A6-95C8-2B48CE9C2EEB}"/>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6C448A55-8A58-48E0-A39D-40A070D741E4}"/>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1D2DDA03-7752-4474-90DE-220AA5C5F71D}"/>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02F2FC4C-87A4-4E3D-8AF6-D77200C1C07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31C58832-4D97-4A8C-BCE0-2BC80434D2E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FE9D0199-8B33-45D8-A089-1A78E656758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0225A3C6-84A3-45B3-8EB5-7EEE006D361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AA7DFD1C-BAEE-494F-BEEC-5DED986F5FE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D54E4773-1C47-448E-82E2-704C76A5FD69}"/>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88D7B4C5-12FB-49BC-B3AD-08EBD9673E2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754930A1-4353-4333-BFEB-C1E0E369CDB4}"/>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13F938C8-3200-43EA-83F8-51D457FD480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9608A7B6-64DA-41E1-B52D-74E63BF31E8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726FF194-4936-4F8D-A66B-6DC74AA522D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AD22F890-2209-4EC2-82E3-AE212DC83C00}"/>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C99CEAB4-DDA8-43D1-B928-98C369867D8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CBFC37F9-00AA-494C-9062-18A384EFE3E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4F659AF0-CF6D-4F7E-97BB-69FF6F61739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E984376B-1824-4846-85EE-84241BBE6BC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F05360A2-2095-4AE9-BB38-115E62D310D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42F7F4DB-4E43-403C-ADBF-8F7805DC744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4F30E854-9744-4E5B-8246-1BACC2D1A9C8}"/>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32B502B7-9E41-4CFD-A6E9-36806C84F33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611C5BEC-3CB5-4D13-82FC-C0046988A75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2EC8ED8D-8C12-4D78-BB32-5293EB0972E0}"/>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34385F63-39FE-41AE-A9F4-68B6F5A8AEC3}"/>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01B77F16-2DA5-4193-9FD4-A7BD89A154E7}"/>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82CABB43-B44F-4F6F-B027-E3D672076B9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1E74D427-17FA-465E-86EE-2775BBD76AF4}"/>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3A120CCF-3691-45F4-91BA-4D79066A068C}"/>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BAE47972-8F21-4F7A-ADB4-B0CB4BC592E9}"/>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ECBF161E-B436-4FF0-8677-299F15E8C477}"/>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0D511F14-A1A2-4FDD-9C95-36D206FA78C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E45B7F15-9A7B-4D91-9F87-C6A2793C224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26F197E2-6273-4B69-BB57-83F23276C9B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081224C2-A4E7-4A61-81C1-96BDAED2DF1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EB06AAC9-0D10-449E-A1C9-BE21DA0061B3}"/>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F8431421-64C1-4D88-A2D3-36B5FE681A3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3E00D2EF-1675-484B-8E7F-549B0872DF1A}"/>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3885B5BB-136A-4F88-9397-030F12505AC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BF01C84D-A850-45CB-B2FE-8B8FE046C221}"/>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4FAEA18B-25B2-463F-B359-6C8AA89C9808}"/>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90E42F81-F6B0-445A-99C3-FBC5714A934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0672D8DC-6754-4E79-B77E-D4A490C545B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C19BBFBB-6EFD-4E5D-98E4-91B9B2F459F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E69E49B0-930A-44AB-BD87-ECDD66DD38C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8E02D6C9-FBC1-4CEE-A005-E0908286995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B54AE036-3C25-4A52-A41D-876A57E4D05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9AF9B456-FEDC-4A55-9083-34E30E59BB6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A5AC655D-D511-441E-8DEE-723C9045A8B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C03FEF48-6EFF-4122-845D-562E75A37BEC}"/>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44A1C8B3-300A-41FB-AA48-6BE60913EB4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0676CE9E-0278-4E0D-B3FF-3647A01477E1}"/>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DE0800E8-1E5E-4D48-BDFA-A0928E213693}"/>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F213ECC0-4FAB-4718-A5DC-BE1EEA902285}"/>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B5A50CE6-546A-4FB1-9437-A3DAE99E786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0522E1BB-AC48-4869-9032-EFCD97DE1B7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13846222-A8FA-4647-9E89-AD1657E81A6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EC39468A-4789-45B9-93E1-ED239B4037E9}"/>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6F6EA743-CF78-47FC-8B29-7F183D872868}"/>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6AEE1188-2A23-40B2-9C83-97BFA5BF75C6}"/>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9BA77FA6-CD7C-4762-A85C-E0D0001B395D}"/>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25061D10-BA35-484D-ACE4-9BFD72F924B4}"/>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C90DF666-24D2-40D3-81BA-9162D9BDBB73}"/>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591DC7E7-3376-46B0-A2B8-E6AAA51186B3}"/>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AD348D21-9069-4BDC-8677-7F13C18F727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026B00A7-E694-4BE4-8C6A-109407626D3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A3358A34-E8EB-446F-B2BA-92A87B0D959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57B39AE3-70D6-41CB-BD26-4026FBBFF3CE}"/>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639D00BE-55BC-4A0F-ADE6-72D869D2CDDD}"/>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4BB3410B-5880-43D6-9446-41625A42AA23}"/>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C87298B5-DCC4-4608-A940-D41888DF9B65}"/>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A4B4A2AA-B70B-4215-A570-79B9308E0B2D}"/>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C5B328D6-B0BA-4267-BFE0-72F81D28A881}"/>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704F1F02-F696-4136-8618-B5314F8A0538}"/>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AE2E3D60-46FF-45FE-89A1-72A75DAEB5B2}"/>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282B21AA-006B-462E-8593-0C2836E89005}"/>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05A13C4C-F125-4378-8656-EB98A63947C5}"/>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E82BD73D-9A2F-4748-AD5C-EF8A8E2C97FB}"/>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5432828F-FEE8-4B12-AFB4-A7545E7CD58D}"/>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CF207702-ED81-40C7-A62F-35FA4A65A1FD}"/>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8AC4BA09-2F17-43BC-B1E2-7D8FE21B7719}"/>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FD6F8014-69C6-45F9-BA6E-2B9C66627344}"/>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C126D88A-FEDE-47EB-A27B-D74DF24E9478}"/>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A6D896D7-4750-48C8-8F9B-ADF59AD65C53}"/>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8C51D39F-4892-4855-9893-957B9EC7B131}"/>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638A48A2-9D81-4B88-A164-673662839E73}"/>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D4494EA1-C5B8-4D26-8F9A-F4AE804A0EF5}"/>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EA30967E-C251-4EC1-95C9-DD34B9E7B067}"/>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406B1535-D7B6-4C63-9D5B-3CD75A72B046}"/>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B2134F17-AE8F-4AD2-9811-8EE7FC227BDD}"/>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A2BFB31F-C6E3-4102-B616-10D9446F914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86D7AAFE-3A53-4387-A516-F204BB0AB2A9}"/>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FFA522FC-7120-455B-8A7E-FF89BD2DBF92}"/>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D3D65584-27CA-4345-B63C-C277FB40DD4F}"/>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47BAF840-C193-49A7-9260-55BCD2407FF8}"/>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9994C55A-78F3-40A3-A135-165AC9CC2D32}"/>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466E25E2-9CF4-4818-BDBC-910338C1B25A}"/>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57BEC35A-B994-4BB8-BD0F-FD1E9591C8FB}"/>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B96D69DA-621D-417E-AEAD-62A82225A099}"/>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2AF23DBB-47DB-487A-AB55-A97322972B73}"/>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C04BE965-CEE0-48DD-8523-C5D3A53FE234}"/>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BE07FA8C-527C-4B80-B655-0C3E414BA7F5}"/>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6F0AAB0E-CE75-4B6E-AB59-F6A200A776CA}"/>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D71ECE7D-3AF1-4056-AC8F-DC6E122F8CB1}"/>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A473C18D-62D6-47AA-BF8B-CA3B81A58125}"/>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E57EE5D1-65E6-4C03-88CC-9C03ED74CD66}"/>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DEFFDC13-BC5F-4E3F-9647-CD9EFCA71CE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0FEC916B-BB65-4D0C-BD58-27B7C36DFBA5}"/>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BAC2359E-5432-4E08-B97D-392FDDD0B23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4448C97B-E52D-40E6-8CF0-82F8D5A903A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77D7A6A6-D953-4955-92DF-CD1099D37CA2}"/>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8941A971-7E69-49E9-B2D6-6D3BC726B390}"/>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5450756E-DAB9-4418-8535-B1F52ACBE4C7}"/>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08802BEA-0F90-49E1-B457-81DB8C14FDAB}"/>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12A2EB46-9CE1-43D3-BA58-13723EB8DD5A}"/>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BB0360B4-0177-4AF2-BB68-0E0C6E461B2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56E34E37-3EB9-4787-A2DA-6A6BE77142FE}"/>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29AB478C-6777-4D27-B1E5-E7A137B12DE3}"/>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4EB73FBE-6466-4241-A81F-EECA64BC1C8D}"/>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912776A2-13B2-4306-A0D7-503F2DBB8C70}"/>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B3C34BB0-F300-4114-B1EB-C0E82A574D07}"/>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9F7C689F-88B0-4ADB-B2C1-3613BAD2B81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3D9E593A-F321-45C5-ABD9-2B10F14EAB12}"/>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C3F92485-EC88-40F5-9BFB-091123BE2C75}"/>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288EC291-BC93-4DC0-89AF-C35F419FA537}"/>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77E48550-CDD3-4087-BEA2-5A54B044931E}"/>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0FFFDC59-4E22-4B24-AF81-B85617B356FF}"/>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F74D923B-1147-4E8C-9B44-79782A8366C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C2D6C54E-9AA6-4334-99DC-EE9B138A8BD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EC8A713C-5AEC-44D0-B3AC-55FCC5B2E48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191EB22A-6291-409A-B9A9-E26FF43E2BC2}"/>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38372C1B-B375-4024-B0FE-F1CA82C2006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EC11BA0C-C25F-413A-9A65-1623BA24313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54EA8D5A-7830-4B34-B1FB-1A3A40C4D83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F3107A65-276A-4281-B46A-2A1958FFF40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7BC2A3C7-14A2-43C6-AF19-9AB80B8F19A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DB06A53F-1D68-4BAC-832E-1BA12EA310E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F74369A1-879C-4249-B2D2-C2F5A5656CAF}"/>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25D1963E-6F5F-4D3F-B0EF-CC3E4BF01E3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2161FBF1-AD5B-4912-9E05-04DCE6F13E0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DA36DB69-E35F-4399-A86D-75294D2C164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0D2459AE-F52E-4950-986F-CE230022320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AF3CB0AF-1396-4DAF-ACB5-A0AE76AEF58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320F45AD-26FA-4D74-B991-01277D85D1E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6F1C9AFE-5740-4174-A524-9C87BD27E07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E9818699-C813-4A76-9807-4DDEAF2A518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58E948C7-3E00-4635-8D3F-67A45D447EA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05EDCCE9-966F-46BA-831B-3ED3DF06B5C9}"/>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61175956-4E1C-42AA-9F50-87D6870A3CD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6E5D9916-9E0A-4048-AD6D-EFA222FD1130}"/>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83A60A3E-C896-452B-8CBA-542B1079687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AE96F343-2994-4342-ABF8-882C80F4163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E98C53F1-603D-4F51-BDB8-938973043518}"/>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0A23659A-6236-43EA-A623-C1DB5AF0BD9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67B50B0D-9C9C-4E4C-89DB-8E449E08F9D5}"/>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B903B1FE-9E1D-40F8-85B6-ED94F780962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DEFDA30C-8C68-4773-95D4-F900CD14BD2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3B9F90B3-3823-4136-9307-AADC1305045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A16A26B2-88E8-4CBC-A936-347BFDEBE85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F0564314-7E9B-46F5-A023-AFE75F7E0F5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084B555D-3F48-4C85-8B4E-262095BBDB1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2118D919-79D2-4CC3-82D4-92AE3A83998D}"/>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670ABC47-280A-4E17-9C4B-5EEC6E79CC2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9FB5FE6E-FCAF-400C-9E47-0110182F93E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CC20D9CF-D910-4D11-838E-2A060388BC5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35F8E7EF-393A-4393-B4F4-63A9F14ECF6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F7C85DAB-AFCE-4ED1-A94B-86A435BF5736}"/>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3733F97E-8F75-429A-B391-BCFD3047FA5B}"/>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0A2DDED7-2BCD-4088-9E6D-85ABA388D25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7D5928A1-DB3A-4801-B735-495947F8BCB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C9064154-806E-4C58-91A0-9473A49C7F8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2D5F41A4-2F9D-45BC-BD29-00F7B792DD40}"/>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A030B5C8-0EF6-46E6-A87E-DB6503892C0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CE673A4E-8F1D-4551-B0DC-A30A3DD207F2}"/>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58104EE5-4637-432F-AF3B-DF2F1A07348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0687806D-59D9-4E62-8AC3-252A9A1793E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814A1509-E363-4DAD-BA3D-324342F869B7}"/>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79AC2926-8A6F-49C3-BBAD-C6A55F87BC9C}"/>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93BA2F4E-21B9-4601-A198-EF0C6ABB0F7C}"/>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16A68A7F-2303-4ED7-9C72-A1C8AAC8666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63B64B14-7B7B-4A65-A5BE-B463D2572F2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081BD215-5B0F-45F6-8B5C-4004E3E9C970}"/>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940B355A-BD89-46D3-BD7A-26F9FCC5D98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20852843-5ADE-4536-842C-A79C7D7668D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CBCF0888-06B6-4C29-82F8-9CBF84711A81}"/>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B6BE247D-4681-4057-8882-BCE95B99897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917DDA65-5F69-4928-A729-2666906F9F4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562B3B39-A0CB-45F1-B712-80C92ED6E580}"/>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F9CBA0F8-0563-42A3-B5B0-5C903BF2508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B181FEE2-5060-40B5-B7F8-50D146E1D9A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8126176F-9BFE-48BC-BA73-82721A7B8A04}"/>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81915878-20CA-4F3C-A082-B440D0ACF429}"/>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3AB8247C-C334-4268-B3A7-689AC7B48F43}"/>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326E3616-EBE6-488D-A06A-81C62C54938E}"/>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29A0EF27-1338-4407-8104-B4A37AF727CE}"/>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CF552158-AF4D-4507-B695-8929E1405266}"/>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FA1BB0B4-9451-4B3B-8A46-C4D3DAC08E2B}"/>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02019AAA-EA9E-4200-A108-85014914E844}"/>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BA06B4DE-6355-4040-B059-0966D56A6E5C}"/>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3FC028BF-D18D-42DE-9868-E1C6B7F0E35F}"/>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513DDBEC-3BEC-4706-8186-80B52FFBC04B}"/>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02774A17-4BA8-4C2C-95FD-68119F5C063A}"/>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04BE2C08-5CCF-4123-BB50-CBF503CE8AA8}"/>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F01AE2DC-FD88-46CF-B056-87AB29D3879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6656F04E-CFE8-4045-8D6B-468E66453F4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D41DDBDB-43ED-496D-9AE2-46586970A4E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425E6DBA-CD80-4B59-AE7C-94694227379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78092096-BB73-4BA1-AC09-892920097AF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2F80A521-5643-432A-B246-6080A59BD80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277E8115-79A2-4424-8A0A-4E8FD4F5897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59E056D9-191B-4900-82BB-793E9E3C1BF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19ED0000-225C-4901-8DD6-E58C49EDCD0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8171E308-9AD9-4FC4-AAB7-970D81BF8F5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CE22D614-0D83-4F0B-8C3F-6BC3480B6C6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AE0E7712-E13C-494D-8352-4E940C7A0C3F}"/>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6E1B1A2D-91FB-48D3-871A-D36F4B606D5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35FC74EB-612F-497C-9BFA-359A906CEB6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288763B2-FEB2-4FA0-95AA-D14EC054CA2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3E1F5365-CE7C-4B02-A1F2-D2ACB211329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1108B5B2-CE19-4670-877F-4063BF5AF6A2}"/>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120AF19C-BA9A-4B1A-A76A-BB34B8C6118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604EBFB3-3680-4616-8C43-E6054957CED5}"/>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4C5CF00C-ADB0-4FD3-9F8B-6E935B9415F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AD3CB42B-F01D-46F4-B9CB-35D996E98CF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F5EC0BD4-0DA0-412B-933B-CE6271A8FD7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AC83031A-6EBA-41B2-8A8D-20085FABAD1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84614D5E-1304-4D18-8B1C-4CF98C89E11B}"/>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DD6F3D7E-C756-41A1-A167-D3C8203426E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443506A6-A040-4B75-BF89-14F0FDB11DF4}"/>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5AF83D66-8926-457C-B3A8-63FE1FB474B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92711140-BCC0-4D4D-B64D-F594624E309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A4904455-CC7D-471E-B49D-72E46DF2CD8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C79D405A-83E0-4B77-AD7D-8FF558F8EB4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3B0D51A6-9F9D-448E-9086-134E435208F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5E0B3DBC-461F-47FB-87DC-9996B52CB32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234C1216-AA47-4AFD-865C-73D98A92D2A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B39986A2-057E-431D-B9AA-A0EDAA6A9E7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30B0CC87-B627-42A4-97AD-B3D8013AEA16}"/>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C11290CD-226E-4935-B2ED-9BCF1E07C664}"/>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EA11C144-E280-4203-968F-FF88F59AE23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E55820DF-1FCF-4953-96F8-B16E8DA26BA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732777E7-FD04-4787-A16D-20DE2F3ED3E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2DF4DE5E-E557-4022-9EBB-0B64D42B7929}"/>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FAB1EF3A-0B86-4D06-8A73-E914E919A3D6}"/>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16E5E836-0404-4F03-AA13-D6CA3C118A05}"/>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194711C2-4D16-468C-891D-9645AE154619}"/>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1BA4D215-DB88-4545-9829-7F9B5BA404C1}"/>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7C67215D-B552-4EF2-A4CE-8281577B7B9C}"/>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D1655FDF-332E-42D2-B0FA-5DE7AB8F859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58732475-2DBB-4FB8-90EF-6AD657357D6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7DBEAEB9-E846-4B51-BB61-9C47BECFE8BA}"/>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91B285A9-A3AA-4731-B99F-11FE1DFEBDE2}"/>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3AC30225-042B-4EBE-A523-3461FC47A73B}"/>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032C04BB-98B5-439A-A142-20F07F4D9714}"/>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977B2448-75CF-4FCA-BB5F-913FA8B5F35C}"/>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412F9FD1-DD05-4478-ACD5-E42EC7C5DEB4}"/>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63641962-5F36-4299-8DD0-A1639D6C36C0}"/>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A97C48AA-2112-4125-8299-B2FBFB6E7C79}"/>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98F8F9B3-2671-46B7-BE19-EB1295B0E49D}"/>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19B76906-4F56-4A52-A1D3-A5F143FA647B}"/>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3B5C5C22-E575-4D15-8233-C284D9EBAF04}"/>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B900420D-3E0B-444C-BD62-8350E32D23FB}"/>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3AE46A22-A626-4F8A-BE67-F717B2C5CD46}"/>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97DF46EB-ED9B-4E34-A6B1-43132D3E9B9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03E161F6-F50E-43F6-AEE7-B3E092154107}"/>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6215FD44-2C7F-442E-B9B8-81CDBCAA0FAB}"/>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1771668C-F941-4214-8FF6-8DA6926ED6AE}"/>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4A59F393-E0D7-4839-A2BD-DCDF8AA3951B}"/>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57B772C9-3242-4B77-BAF0-918D271447B5}"/>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0CECA8A7-2A84-424A-9785-D10B0A51752F}"/>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4222AAD0-7B04-475F-BD6F-59BA42B4B4E4}"/>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447E3BED-6FEF-41AE-9F2A-F2CE72C3D0C0}"/>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C8B4AB5A-8EB9-42F8-B828-941CF8F43040}"/>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290D5339-EB65-4D54-8B70-CF065D891183}"/>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C261475F-625A-4E9D-8932-6B81B8609D46}"/>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0" name="Line 34">
          <a:extLst>
            <a:ext uri="{FF2B5EF4-FFF2-40B4-BE49-F238E27FC236}">
              <a16:creationId xmlns:a16="http://schemas.microsoft.com/office/drawing/2014/main" id="{97C8BC34-F253-4B23-B7E3-174585EDD996}"/>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1" name="Line 35">
          <a:extLst>
            <a:ext uri="{FF2B5EF4-FFF2-40B4-BE49-F238E27FC236}">
              <a16:creationId xmlns:a16="http://schemas.microsoft.com/office/drawing/2014/main" id="{789246C3-FB84-4450-9211-531275254AFB}"/>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22" name="グループ化 1">
          <a:extLst>
            <a:ext uri="{FF2B5EF4-FFF2-40B4-BE49-F238E27FC236}">
              <a16:creationId xmlns:a16="http://schemas.microsoft.com/office/drawing/2014/main" id="{290E6C37-7A64-42A5-8FAF-7D1B580EA54E}"/>
            </a:ext>
          </a:extLst>
        </xdr:cNvPr>
        <xdr:cNvGrpSpPr>
          <a:grpSpLocks/>
        </xdr:cNvGrpSpPr>
      </xdr:nvGrpSpPr>
      <xdr:grpSpPr bwMode="auto">
        <a:xfrm>
          <a:off x="5278755" y="9824085"/>
          <a:ext cx="166370" cy="104775"/>
          <a:chOff x="5778500" y="10467975"/>
          <a:chExt cx="123825" cy="107950"/>
        </a:xfrm>
      </xdr:grpSpPr>
      <xdr:sp macro="" textlink="">
        <xdr:nvSpPr>
          <xdr:cNvPr id="23" name="Line 80">
            <a:extLst>
              <a:ext uri="{FF2B5EF4-FFF2-40B4-BE49-F238E27FC236}">
                <a16:creationId xmlns:a16="http://schemas.microsoft.com/office/drawing/2014/main" id="{24118919-084C-4A3B-A9D2-940E4E11BD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81">
            <a:extLst>
              <a:ext uri="{FF2B5EF4-FFF2-40B4-BE49-F238E27FC236}">
                <a16:creationId xmlns:a16="http://schemas.microsoft.com/office/drawing/2014/main" id="{9AE30DA3-1C52-45D7-8F6E-063DF39D9213}"/>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5" name="グループ化 3">
          <a:extLst>
            <a:ext uri="{FF2B5EF4-FFF2-40B4-BE49-F238E27FC236}">
              <a16:creationId xmlns:a16="http://schemas.microsoft.com/office/drawing/2014/main" id="{55918576-3B00-490F-B5F4-F648ED9E9EC7}"/>
            </a:ext>
          </a:extLst>
        </xdr:cNvPr>
        <xdr:cNvGrpSpPr>
          <a:grpSpLocks/>
        </xdr:cNvGrpSpPr>
      </xdr:nvGrpSpPr>
      <xdr:grpSpPr bwMode="auto">
        <a:xfrm>
          <a:off x="5575935" y="9468485"/>
          <a:ext cx="895985" cy="346075"/>
          <a:chOff x="6124575" y="9425668"/>
          <a:chExt cx="991961" cy="326571"/>
        </a:xfrm>
      </xdr:grpSpPr>
      <xdr:sp macro="" textlink="">
        <xdr:nvSpPr>
          <xdr:cNvPr id="26" name="Line 74">
            <a:extLst>
              <a:ext uri="{FF2B5EF4-FFF2-40B4-BE49-F238E27FC236}">
                <a16:creationId xmlns:a16="http://schemas.microsoft.com/office/drawing/2014/main" id="{1FA15437-DA44-494F-B1FF-6C6E0970DAF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74">
            <a:extLst>
              <a:ext uri="{FF2B5EF4-FFF2-40B4-BE49-F238E27FC236}">
                <a16:creationId xmlns:a16="http://schemas.microsoft.com/office/drawing/2014/main" id="{CD5BB89A-FD29-44AC-A08E-8BFCEB748FE6}"/>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8" name="Line 74">
          <a:extLst>
            <a:ext uri="{FF2B5EF4-FFF2-40B4-BE49-F238E27FC236}">
              <a16:creationId xmlns:a16="http://schemas.microsoft.com/office/drawing/2014/main" id="{B4C94C6F-DE6B-454A-A12D-ACBA0260DB69}"/>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9" name="Line 74">
          <a:extLst>
            <a:ext uri="{FF2B5EF4-FFF2-40B4-BE49-F238E27FC236}">
              <a16:creationId xmlns:a16="http://schemas.microsoft.com/office/drawing/2014/main" id="{68C16C27-F9D3-4E39-8C5C-5A733618C5E7}"/>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30" name="グループ化 1">
          <a:extLst>
            <a:ext uri="{FF2B5EF4-FFF2-40B4-BE49-F238E27FC236}">
              <a16:creationId xmlns:a16="http://schemas.microsoft.com/office/drawing/2014/main" id="{9088A770-9590-4E08-9BAC-6C5A1345373B}"/>
            </a:ext>
          </a:extLst>
        </xdr:cNvPr>
        <xdr:cNvGrpSpPr>
          <a:grpSpLocks/>
        </xdr:cNvGrpSpPr>
      </xdr:nvGrpSpPr>
      <xdr:grpSpPr bwMode="auto">
        <a:xfrm>
          <a:off x="8788400" y="3007360"/>
          <a:ext cx="1320802" cy="436881"/>
          <a:chOff x="9715501" y="3148857"/>
          <a:chExt cx="1311090" cy="257731"/>
        </a:xfrm>
      </xdr:grpSpPr>
      <xdr:sp macro="" textlink="">
        <xdr:nvSpPr>
          <xdr:cNvPr id="31" name="Line 37">
            <a:extLst>
              <a:ext uri="{FF2B5EF4-FFF2-40B4-BE49-F238E27FC236}">
                <a16:creationId xmlns:a16="http://schemas.microsoft.com/office/drawing/2014/main" id="{DA231694-740A-4882-9256-5CDACA06DB8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37">
            <a:extLst>
              <a:ext uri="{FF2B5EF4-FFF2-40B4-BE49-F238E27FC236}">
                <a16:creationId xmlns:a16="http://schemas.microsoft.com/office/drawing/2014/main" id="{0478A32E-E090-4DEF-B54C-1B0AA1444ED2}"/>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37">
            <a:extLst>
              <a:ext uri="{FF2B5EF4-FFF2-40B4-BE49-F238E27FC236}">
                <a16:creationId xmlns:a16="http://schemas.microsoft.com/office/drawing/2014/main" id="{5202AC8C-B0ED-42C8-A1D9-BDC6A6F654D3}"/>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4" name="グループ化 1">
          <a:extLst>
            <a:ext uri="{FF2B5EF4-FFF2-40B4-BE49-F238E27FC236}">
              <a16:creationId xmlns:a16="http://schemas.microsoft.com/office/drawing/2014/main" id="{356BA84E-964D-491A-8052-41FA24625F0A}"/>
            </a:ext>
          </a:extLst>
        </xdr:cNvPr>
        <xdr:cNvGrpSpPr>
          <a:grpSpLocks/>
        </xdr:cNvGrpSpPr>
      </xdr:nvGrpSpPr>
      <xdr:grpSpPr bwMode="auto">
        <a:xfrm>
          <a:off x="5207634" y="15300960"/>
          <a:ext cx="144780" cy="133350"/>
          <a:chOff x="5778500" y="10467975"/>
          <a:chExt cx="123825" cy="107950"/>
        </a:xfrm>
      </xdr:grpSpPr>
      <xdr:sp macro="" textlink="">
        <xdr:nvSpPr>
          <xdr:cNvPr id="35" name="Line 80">
            <a:extLst>
              <a:ext uri="{FF2B5EF4-FFF2-40B4-BE49-F238E27FC236}">
                <a16:creationId xmlns:a16="http://schemas.microsoft.com/office/drawing/2014/main" id="{FE2CF2B0-11A6-4107-92CE-9C1CC315FFC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81">
            <a:extLst>
              <a:ext uri="{FF2B5EF4-FFF2-40B4-BE49-F238E27FC236}">
                <a16:creationId xmlns:a16="http://schemas.microsoft.com/office/drawing/2014/main" id="{2148906E-5E93-4B18-9F69-8AA3266B65E3}"/>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7" name="グループ化 3">
          <a:extLst>
            <a:ext uri="{FF2B5EF4-FFF2-40B4-BE49-F238E27FC236}">
              <a16:creationId xmlns:a16="http://schemas.microsoft.com/office/drawing/2014/main" id="{B0F01A65-A874-4891-9327-EA4D10870365}"/>
            </a:ext>
          </a:extLst>
        </xdr:cNvPr>
        <xdr:cNvGrpSpPr>
          <a:grpSpLocks/>
        </xdr:cNvGrpSpPr>
      </xdr:nvGrpSpPr>
      <xdr:grpSpPr bwMode="auto">
        <a:xfrm>
          <a:off x="5575935" y="14944725"/>
          <a:ext cx="895985" cy="356235"/>
          <a:chOff x="6124575" y="9425668"/>
          <a:chExt cx="991961" cy="326571"/>
        </a:xfrm>
      </xdr:grpSpPr>
      <xdr:sp macro="" textlink="">
        <xdr:nvSpPr>
          <xdr:cNvPr id="38" name="Line 74">
            <a:extLst>
              <a:ext uri="{FF2B5EF4-FFF2-40B4-BE49-F238E27FC236}">
                <a16:creationId xmlns:a16="http://schemas.microsoft.com/office/drawing/2014/main" id="{33C4CE82-6C60-43AE-9FA3-86A31F611B04}"/>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74">
            <a:extLst>
              <a:ext uri="{FF2B5EF4-FFF2-40B4-BE49-F238E27FC236}">
                <a16:creationId xmlns:a16="http://schemas.microsoft.com/office/drawing/2014/main" id="{818B9F71-3319-4812-951E-8F35808BEB6D}"/>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40" name="Oval 1429">
          <a:extLst>
            <a:ext uri="{FF2B5EF4-FFF2-40B4-BE49-F238E27FC236}">
              <a16:creationId xmlns:a16="http://schemas.microsoft.com/office/drawing/2014/main" id="{455279C1-3CF1-4FBC-B8EF-F06E0A9C8CA2}"/>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41" name="Oval 1429">
          <a:extLst>
            <a:ext uri="{FF2B5EF4-FFF2-40B4-BE49-F238E27FC236}">
              <a16:creationId xmlns:a16="http://schemas.microsoft.com/office/drawing/2014/main" id="{EF9B294A-2433-4E8D-849D-883ECB0A0743}"/>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42" name="Group 1337">
          <a:extLst>
            <a:ext uri="{FF2B5EF4-FFF2-40B4-BE49-F238E27FC236}">
              <a16:creationId xmlns:a16="http://schemas.microsoft.com/office/drawing/2014/main" id="{9F8A765D-DFFC-478D-933A-16A565942804}"/>
            </a:ext>
          </a:extLst>
        </xdr:cNvPr>
        <xdr:cNvGrpSpPr>
          <a:grpSpLocks/>
        </xdr:cNvGrpSpPr>
      </xdr:nvGrpSpPr>
      <xdr:grpSpPr bwMode="auto">
        <a:xfrm>
          <a:off x="6360160" y="66730880"/>
          <a:ext cx="335280" cy="0"/>
          <a:chOff x="308" y="273"/>
          <a:chExt cx="592" cy="13"/>
        </a:xfrm>
      </xdr:grpSpPr>
      <xdr:grpSp>
        <xdr:nvGrpSpPr>
          <xdr:cNvPr id="43" name="Group 1338">
            <a:extLst>
              <a:ext uri="{FF2B5EF4-FFF2-40B4-BE49-F238E27FC236}">
                <a16:creationId xmlns:a16="http://schemas.microsoft.com/office/drawing/2014/main" id="{12D92C73-8C6E-47E2-A666-E7D2D69FE973}"/>
              </a:ext>
            </a:extLst>
          </xdr:cNvPr>
          <xdr:cNvGrpSpPr>
            <a:grpSpLocks/>
          </xdr:cNvGrpSpPr>
        </xdr:nvGrpSpPr>
        <xdr:grpSpPr bwMode="auto">
          <a:xfrm>
            <a:off x="465" y="273"/>
            <a:ext cx="121" cy="13"/>
            <a:chOff x="452" y="272"/>
            <a:chExt cx="121" cy="14"/>
          </a:xfrm>
        </xdr:grpSpPr>
        <xdr:sp macro="" textlink="">
          <xdr:nvSpPr>
            <xdr:cNvPr id="80" name="Line 1339">
              <a:extLst>
                <a:ext uri="{FF2B5EF4-FFF2-40B4-BE49-F238E27FC236}">
                  <a16:creationId xmlns:a16="http://schemas.microsoft.com/office/drawing/2014/main" id="{F8AFDBEA-A423-445E-ACE4-3C3D3165D4F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0">
              <a:extLst>
                <a:ext uri="{FF2B5EF4-FFF2-40B4-BE49-F238E27FC236}">
                  <a16:creationId xmlns:a16="http://schemas.microsoft.com/office/drawing/2014/main" id="{9F4D97C7-34FE-4DC1-A9A7-85C9595CAC32}"/>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1">
              <a:extLst>
                <a:ext uri="{FF2B5EF4-FFF2-40B4-BE49-F238E27FC236}">
                  <a16:creationId xmlns:a16="http://schemas.microsoft.com/office/drawing/2014/main" id="{D790D230-068E-4437-9DA9-DB654E027F0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2">
              <a:extLst>
                <a:ext uri="{FF2B5EF4-FFF2-40B4-BE49-F238E27FC236}">
                  <a16:creationId xmlns:a16="http://schemas.microsoft.com/office/drawing/2014/main" id="{33EEF9AE-4DEC-4725-BAE8-7AB476715AE2}"/>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3">
              <a:extLst>
                <a:ext uri="{FF2B5EF4-FFF2-40B4-BE49-F238E27FC236}">
                  <a16:creationId xmlns:a16="http://schemas.microsoft.com/office/drawing/2014/main" id="{968163C8-DE31-4A44-B597-7C9527B8A0DE}"/>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4">
              <a:extLst>
                <a:ext uri="{FF2B5EF4-FFF2-40B4-BE49-F238E27FC236}">
                  <a16:creationId xmlns:a16="http://schemas.microsoft.com/office/drawing/2014/main" id="{C7C3620D-99DE-4074-B940-CDA986041DEB}"/>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5">
              <a:extLst>
                <a:ext uri="{FF2B5EF4-FFF2-40B4-BE49-F238E27FC236}">
                  <a16:creationId xmlns:a16="http://schemas.microsoft.com/office/drawing/2014/main" id="{1FE649C7-1204-49B7-B8AA-510519D446C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6">
              <a:extLst>
                <a:ext uri="{FF2B5EF4-FFF2-40B4-BE49-F238E27FC236}">
                  <a16:creationId xmlns:a16="http://schemas.microsoft.com/office/drawing/2014/main" id="{CA65CF2C-A0EE-44B4-8C09-699C92D4DFD2}"/>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8" name="Line 1347">
              <a:extLst>
                <a:ext uri="{FF2B5EF4-FFF2-40B4-BE49-F238E27FC236}">
                  <a16:creationId xmlns:a16="http://schemas.microsoft.com/office/drawing/2014/main" id="{E5B285DA-8AD6-492B-A4FA-7883912B2F1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9" name="Line 1348">
              <a:extLst>
                <a:ext uri="{FF2B5EF4-FFF2-40B4-BE49-F238E27FC236}">
                  <a16:creationId xmlns:a16="http://schemas.microsoft.com/office/drawing/2014/main" id="{DFDF27F9-4675-4B45-8CB6-9A285DDBF6E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90" name="Line 1349">
              <a:extLst>
                <a:ext uri="{FF2B5EF4-FFF2-40B4-BE49-F238E27FC236}">
                  <a16:creationId xmlns:a16="http://schemas.microsoft.com/office/drawing/2014/main" id="{A851F1DF-7656-494A-B589-A724BEAF30B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4" name="Group 1350">
            <a:extLst>
              <a:ext uri="{FF2B5EF4-FFF2-40B4-BE49-F238E27FC236}">
                <a16:creationId xmlns:a16="http://schemas.microsoft.com/office/drawing/2014/main" id="{299CCD05-609E-48C0-AB61-D92F8020DDD3}"/>
              </a:ext>
            </a:extLst>
          </xdr:cNvPr>
          <xdr:cNvGrpSpPr>
            <a:grpSpLocks/>
          </xdr:cNvGrpSpPr>
        </xdr:nvGrpSpPr>
        <xdr:grpSpPr bwMode="auto">
          <a:xfrm>
            <a:off x="779" y="273"/>
            <a:ext cx="121" cy="13"/>
            <a:chOff x="452" y="272"/>
            <a:chExt cx="121" cy="14"/>
          </a:xfrm>
        </xdr:grpSpPr>
        <xdr:sp macro="" textlink="">
          <xdr:nvSpPr>
            <xdr:cNvPr id="69" name="Line 1351">
              <a:extLst>
                <a:ext uri="{FF2B5EF4-FFF2-40B4-BE49-F238E27FC236}">
                  <a16:creationId xmlns:a16="http://schemas.microsoft.com/office/drawing/2014/main" id="{5B30D2F0-9237-4C8A-A7F8-8043D001201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2">
              <a:extLst>
                <a:ext uri="{FF2B5EF4-FFF2-40B4-BE49-F238E27FC236}">
                  <a16:creationId xmlns:a16="http://schemas.microsoft.com/office/drawing/2014/main" id="{ED48A6B5-922B-412B-A9EA-04B9EF29A48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3">
              <a:extLst>
                <a:ext uri="{FF2B5EF4-FFF2-40B4-BE49-F238E27FC236}">
                  <a16:creationId xmlns:a16="http://schemas.microsoft.com/office/drawing/2014/main" id="{F8BFD398-975D-49FF-B496-131EFD9C9C8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4">
              <a:extLst>
                <a:ext uri="{FF2B5EF4-FFF2-40B4-BE49-F238E27FC236}">
                  <a16:creationId xmlns:a16="http://schemas.microsoft.com/office/drawing/2014/main" id="{D928A4C3-05A8-4C95-86F5-15DE53ADD91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5">
              <a:extLst>
                <a:ext uri="{FF2B5EF4-FFF2-40B4-BE49-F238E27FC236}">
                  <a16:creationId xmlns:a16="http://schemas.microsoft.com/office/drawing/2014/main" id="{BDE9BADC-3C19-4CE7-946B-C233CA10945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6">
              <a:extLst>
                <a:ext uri="{FF2B5EF4-FFF2-40B4-BE49-F238E27FC236}">
                  <a16:creationId xmlns:a16="http://schemas.microsoft.com/office/drawing/2014/main" id="{039B1638-A84B-4D3F-AC0F-85B0F0F9689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57">
              <a:extLst>
                <a:ext uri="{FF2B5EF4-FFF2-40B4-BE49-F238E27FC236}">
                  <a16:creationId xmlns:a16="http://schemas.microsoft.com/office/drawing/2014/main" id="{61D2B7C9-1684-487F-ACB9-1D1120A5891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58">
              <a:extLst>
                <a:ext uri="{FF2B5EF4-FFF2-40B4-BE49-F238E27FC236}">
                  <a16:creationId xmlns:a16="http://schemas.microsoft.com/office/drawing/2014/main" id="{BCD1CB1B-18C0-4D4E-8B72-320975239B7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7" name="Line 1359">
              <a:extLst>
                <a:ext uri="{FF2B5EF4-FFF2-40B4-BE49-F238E27FC236}">
                  <a16:creationId xmlns:a16="http://schemas.microsoft.com/office/drawing/2014/main" id="{C6BCE693-43D1-46F6-92B5-79D46E209C3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60">
              <a:extLst>
                <a:ext uri="{FF2B5EF4-FFF2-40B4-BE49-F238E27FC236}">
                  <a16:creationId xmlns:a16="http://schemas.microsoft.com/office/drawing/2014/main" id="{608B685B-4879-4EF0-892E-EADBEBB5DE5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61">
              <a:extLst>
                <a:ext uri="{FF2B5EF4-FFF2-40B4-BE49-F238E27FC236}">
                  <a16:creationId xmlns:a16="http://schemas.microsoft.com/office/drawing/2014/main" id="{67A46FED-A539-4112-A749-37E92DE3970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5" name="Group 1362">
            <a:extLst>
              <a:ext uri="{FF2B5EF4-FFF2-40B4-BE49-F238E27FC236}">
                <a16:creationId xmlns:a16="http://schemas.microsoft.com/office/drawing/2014/main" id="{3D69D32C-AECF-41EF-927C-40D4E5796372}"/>
              </a:ext>
            </a:extLst>
          </xdr:cNvPr>
          <xdr:cNvGrpSpPr>
            <a:grpSpLocks/>
          </xdr:cNvGrpSpPr>
        </xdr:nvGrpSpPr>
        <xdr:grpSpPr bwMode="auto">
          <a:xfrm>
            <a:off x="622" y="273"/>
            <a:ext cx="121" cy="13"/>
            <a:chOff x="452" y="272"/>
            <a:chExt cx="121" cy="14"/>
          </a:xfrm>
        </xdr:grpSpPr>
        <xdr:sp macro="" textlink="">
          <xdr:nvSpPr>
            <xdr:cNvPr id="58" name="Line 1363">
              <a:extLst>
                <a:ext uri="{FF2B5EF4-FFF2-40B4-BE49-F238E27FC236}">
                  <a16:creationId xmlns:a16="http://schemas.microsoft.com/office/drawing/2014/main" id="{36AB2C63-489B-4883-B357-3AB81691D6E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4">
              <a:extLst>
                <a:ext uri="{FF2B5EF4-FFF2-40B4-BE49-F238E27FC236}">
                  <a16:creationId xmlns:a16="http://schemas.microsoft.com/office/drawing/2014/main" id="{7B41F3B5-B250-42A5-AB5F-DBBAF866457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5">
              <a:extLst>
                <a:ext uri="{FF2B5EF4-FFF2-40B4-BE49-F238E27FC236}">
                  <a16:creationId xmlns:a16="http://schemas.microsoft.com/office/drawing/2014/main" id="{9F43F52A-446A-4B86-A5EB-26352EE9B1C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6">
              <a:extLst>
                <a:ext uri="{FF2B5EF4-FFF2-40B4-BE49-F238E27FC236}">
                  <a16:creationId xmlns:a16="http://schemas.microsoft.com/office/drawing/2014/main" id="{DBA57874-9B43-481A-A89E-F8593D3ED04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67">
              <a:extLst>
                <a:ext uri="{FF2B5EF4-FFF2-40B4-BE49-F238E27FC236}">
                  <a16:creationId xmlns:a16="http://schemas.microsoft.com/office/drawing/2014/main" id="{9259599B-D54E-45AA-921F-0E5BD6A3E4A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68">
              <a:extLst>
                <a:ext uri="{FF2B5EF4-FFF2-40B4-BE49-F238E27FC236}">
                  <a16:creationId xmlns:a16="http://schemas.microsoft.com/office/drawing/2014/main" id="{84F6A7A7-5995-4C49-844F-0609CCE4F4A9}"/>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69">
              <a:extLst>
                <a:ext uri="{FF2B5EF4-FFF2-40B4-BE49-F238E27FC236}">
                  <a16:creationId xmlns:a16="http://schemas.microsoft.com/office/drawing/2014/main" id="{635BA3E2-6056-4A7B-A806-0DF3BB8B0FE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0">
              <a:extLst>
                <a:ext uri="{FF2B5EF4-FFF2-40B4-BE49-F238E27FC236}">
                  <a16:creationId xmlns:a16="http://schemas.microsoft.com/office/drawing/2014/main" id="{18C50D8A-0CAB-46FA-AED7-38459D8FD681}"/>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6" name="Line 1371">
              <a:extLst>
                <a:ext uri="{FF2B5EF4-FFF2-40B4-BE49-F238E27FC236}">
                  <a16:creationId xmlns:a16="http://schemas.microsoft.com/office/drawing/2014/main" id="{87C4F37F-B7C5-4C00-AD98-52DFCC310BB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72">
              <a:extLst>
                <a:ext uri="{FF2B5EF4-FFF2-40B4-BE49-F238E27FC236}">
                  <a16:creationId xmlns:a16="http://schemas.microsoft.com/office/drawing/2014/main" id="{FC97F68C-61ED-457C-B8FC-A46222DA9FB3}"/>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73">
              <a:extLst>
                <a:ext uri="{FF2B5EF4-FFF2-40B4-BE49-F238E27FC236}">
                  <a16:creationId xmlns:a16="http://schemas.microsoft.com/office/drawing/2014/main" id="{C83607E6-C309-4894-ABC3-1E29461A3D3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6" name="Group 1374">
            <a:extLst>
              <a:ext uri="{FF2B5EF4-FFF2-40B4-BE49-F238E27FC236}">
                <a16:creationId xmlns:a16="http://schemas.microsoft.com/office/drawing/2014/main" id="{8E3AF145-8584-4E3B-8BD3-37C8CBAAD347}"/>
              </a:ext>
            </a:extLst>
          </xdr:cNvPr>
          <xdr:cNvGrpSpPr>
            <a:grpSpLocks/>
          </xdr:cNvGrpSpPr>
        </xdr:nvGrpSpPr>
        <xdr:grpSpPr bwMode="auto">
          <a:xfrm>
            <a:off x="308" y="273"/>
            <a:ext cx="121" cy="13"/>
            <a:chOff x="452" y="272"/>
            <a:chExt cx="121" cy="14"/>
          </a:xfrm>
        </xdr:grpSpPr>
        <xdr:sp macro="" textlink="">
          <xdr:nvSpPr>
            <xdr:cNvPr id="47" name="Line 1375">
              <a:extLst>
                <a:ext uri="{FF2B5EF4-FFF2-40B4-BE49-F238E27FC236}">
                  <a16:creationId xmlns:a16="http://schemas.microsoft.com/office/drawing/2014/main" id="{1CBB7738-95A1-4127-B35A-888970363245}"/>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6">
              <a:extLst>
                <a:ext uri="{FF2B5EF4-FFF2-40B4-BE49-F238E27FC236}">
                  <a16:creationId xmlns:a16="http://schemas.microsoft.com/office/drawing/2014/main" id="{51C34C70-8CE6-43F4-8981-DA694491949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77">
              <a:extLst>
                <a:ext uri="{FF2B5EF4-FFF2-40B4-BE49-F238E27FC236}">
                  <a16:creationId xmlns:a16="http://schemas.microsoft.com/office/drawing/2014/main" id="{13334017-C548-41C1-A399-E41B56D9193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78">
              <a:extLst>
                <a:ext uri="{FF2B5EF4-FFF2-40B4-BE49-F238E27FC236}">
                  <a16:creationId xmlns:a16="http://schemas.microsoft.com/office/drawing/2014/main" id="{6A5BDE18-ADEA-4126-A7DD-BA75AFA5DED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79">
              <a:extLst>
                <a:ext uri="{FF2B5EF4-FFF2-40B4-BE49-F238E27FC236}">
                  <a16:creationId xmlns:a16="http://schemas.microsoft.com/office/drawing/2014/main" id="{F5CACE3F-F5E4-406E-8D14-C5043BEDED5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0">
              <a:extLst>
                <a:ext uri="{FF2B5EF4-FFF2-40B4-BE49-F238E27FC236}">
                  <a16:creationId xmlns:a16="http://schemas.microsoft.com/office/drawing/2014/main" id="{594F7189-8C7A-4D5F-A2A6-0DA5750EC22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1">
              <a:extLst>
                <a:ext uri="{FF2B5EF4-FFF2-40B4-BE49-F238E27FC236}">
                  <a16:creationId xmlns:a16="http://schemas.microsoft.com/office/drawing/2014/main" id="{481AA900-728E-4434-9A11-D08F5D72421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2">
              <a:extLst>
                <a:ext uri="{FF2B5EF4-FFF2-40B4-BE49-F238E27FC236}">
                  <a16:creationId xmlns:a16="http://schemas.microsoft.com/office/drawing/2014/main" id="{44E7B94F-EB57-49DD-B698-54C13409F94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5" name="Line 1383">
              <a:extLst>
                <a:ext uri="{FF2B5EF4-FFF2-40B4-BE49-F238E27FC236}">
                  <a16:creationId xmlns:a16="http://schemas.microsoft.com/office/drawing/2014/main" id="{87780597-B804-4CF8-9E69-84DA8468E52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84">
              <a:extLst>
                <a:ext uri="{FF2B5EF4-FFF2-40B4-BE49-F238E27FC236}">
                  <a16:creationId xmlns:a16="http://schemas.microsoft.com/office/drawing/2014/main" id="{413076ED-1CEE-4FE7-9F3A-934C76B20F50}"/>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85">
              <a:extLst>
                <a:ext uri="{FF2B5EF4-FFF2-40B4-BE49-F238E27FC236}">
                  <a16:creationId xmlns:a16="http://schemas.microsoft.com/office/drawing/2014/main" id="{0ACD44EE-E808-4A7F-939D-A693E337296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91" name="グループ化 1">
          <a:extLst>
            <a:ext uri="{FF2B5EF4-FFF2-40B4-BE49-F238E27FC236}">
              <a16:creationId xmlns:a16="http://schemas.microsoft.com/office/drawing/2014/main" id="{D8BB4E83-1262-4F75-B9A2-A2963873EDA1}"/>
            </a:ext>
          </a:extLst>
        </xdr:cNvPr>
        <xdr:cNvGrpSpPr>
          <a:grpSpLocks/>
        </xdr:cNvGrpSpPr>
      </xdr:nvGrpSpPr>
      <xdr:grpSpPr bwMode="auto">
        <a:xfrm>
          <a:off x="8801100" y="7216140"/>
          <a:ext cx="1320802" cy="449581"/>
          <a:chOff x="9715501" y="3148857"/>
          <a:chExt cx="1311090" cy="257731"/>
        </a:xfrm>
      </xdr:grpSpPr>
      <xdr:sp macro="" textlink="">
        <xdr:nvSpPr>
          <xdr:cNvPr id="92" name="Line 37">
            <a:extLst>
              <a:ext uri="{FF2B5EF4-FFF2-40B4-BE49-F238E27FC236}">
                <a16:creationId xmlns:a16="http://schemas.microsoft.com/office/drawing/2014/main" id="{DC7F2428-6CE4-4AD4-8E8F-845D9651821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37">
            <a:extLst>
              <a:ext uri="{FF2B5EF4-FFF2-40B4-BE49-F238E27FC236}">
                <a16:creationId xmlns:a16="http://schemas.microsoft.com/office/drawing/2014/main" id="{1199082C-20F3-4F11-9A49-42D1237A9E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8E67202E-1114-4AA4-A68D-1908D5A72A1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5" name="グループ化 1">
          <a:extLst>
            <a:ext uri="{FF2B5EF4-FFF2-40B4-BE49-F238E27FC236}">
              <a16:creationId xmlns:a16="http://schemas.microsoft.com/office/drawing/2014/main" id="{7C1F94B2-3303-4ED3-9246-035FE5CD0F0D}"/>
            </a:ext>
          </a:extLst>
        </xdr:cNvPr>
        <xdr:cNvGrpSpPr>
          <a:grpSpLocks/>
        </xdr:cNvGrpSpPr>
      </xdr:nvGrpSpPr>
      <xdr:grpSpPr bwMode="auto">
        <a:xfrm>
          <a:off x="8788400" y="12725400"/>
          <a:ext cx="1320802" cy="436881"/>
          <a:chOff x="9715501" y="3148857"/>
          <a:chExt cx="1311090" cy="257731"/>
        </a:xfrm>
      </xdr:grpSpPr>
      <xdr:sp macro="" textlink="">
        <xdr:nvSpPr>
          <xdr:cNvPr id="96" name="Line 37">
            <a:extLst>
              <a:ext uri="{FF2B5EF4-FFF2-40B4-BE49-F238E27FC236}">
                <a16:creationId xmlns:a16="http://schemas.microsoft.com/office/drawing/2014/main" id="{4A001EC2-1EDC-438C-8A17-3255F4F81FBA}"/>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7" name="Line 37">
            <a:extLst>
              <a:ext uri="{FF2B5EF4-FFF2-40B4-BE49-F238E27FC236}">
                <a16:creationId xmlns:a16="http://schemas.microsoft.com/office/drawing/2014/main" id="{5CC87171-2946-4BDD-9068-5D16DF9BA97A}"/>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37">
            <a:extLst>
              <a:ext uri="{FF2B5EF4-FFF2-40B4-BE49-F238E27FC236}">
                <a16:creationId xmlns:a16="http://schemas.microsoft.com/office/drawing/2014/main" id="{F91E2D72-0FE0-4A25-8E66-F72A695067D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11" name="グループ化 3">
          <a:extLst>
            <a:ext uri="{FF2B5EF4-FFF2-40B4-BE49-F238E27FC236}">
              <a16:creationId xmlns:a16="http://schemas.microsoft.com/office/drawing/2014/main" id="{DA51B533-5CE3-4048-950C-13A7A6229EAF}"/>
            </a:ext>
          </a:extLst>
        </xdr:cNvPr>
        <xdr:cNvGrpSpPr>
          <a:grpSpLocks/>
        </xdr:cNvGrpSpPr>
      </xdr:nvGrpSpPr>
      <xdr:grpSpPr bwMode="auto">
        <a:xfrm>
          <a:off x="5575935" y="9468485"/>
          <a:ext cx="895985" cy="346075"/>
          <a:chOff x="6124575" y="9425668"/>
          <a:chExt cx="991961" cy="326571"/>
        </a:xfrm>
      </xdr:grpSpPr>
      <xdr:sp macro="" textlink="">
        <xdr:nvSpPr>
          <xdr:cNvPr id="112" name="Line 74">
            <a:extLst>
              <a:ext uri="{FF2B5EF4-FFF2-40B4-BE49-F238E27FC236}">
                <a16:creationId xmlns:a16="http://schemas.microsoft.com/office/drawing/2014/main" id="{EB92603E-F27D-4AC8-8830-1E555D3CA38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74">
            <a:extLst>
              <a:ext uri="{FF2B5EF4-FFF2-40B4-BE49-F238E27FC236}">
                <a16:creationId xmlns:a16="http://schemas.microsoft.com/office/drawing/2014/main" id="{3360AABE-CAA9-442B-9FC1-CEAB3D2CA39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14" name="グループ化 3">
          <a:extLst>
            <a:ext uri="{FF2B5EF4-FFF2-40B4-BE49-F238E27FC236}">
              <a16:creationId xmlns:a16="http://schemas.microsoft.com/office/drawing/2014/main" id="{5FC98C40-8558-4947-9F2D-151D4DEDCE00}"/>
            </a:ext>
          </a:extLst>
        </xdr:cNvPr>
        <xdr:cNvGrpSpPr>
          <a:grpSpLocks/>
        </xdr:cNvGrpSpPr>
      </xdr:nvGrpSpPr>
      <xdr:grpSpPr bwMode="auto">
        <a:xfrm>
          <a:off x="5575935" y="14944725"/>
          <a:ext cx="895985" cy="356235"/>
          <a:chOff x="6124575" y="9425668"/>
          <a:chExt cx="991961" cy="326571"/>
        </a:xfrm>
      </xdr:grpSpPr>
      <xdr:sp macro="" textlink="">
        <xdr:nvSpPr>
          <xdr:cNvPr id="115" name="Line 74">
            <a:extLst>
              <a:ext uri="{FF2B5EF4-FFF2-40B4-BE49-F238E27FC236}">
                <a16:creationId xmlns:a16="http://schemas.microsoft.com/office/drawing/2014/main" id="{B1242F29-7BA3-4D30-987A-B528BBC054FB}"/>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74">
            <a:extLst>
              <a:ext uri="{FF2B5EF4-FFF2-40B4-BE49-F238E27FC236}">
                <a16:creationId xmlns:a16="http://schemas.microsoft.com/office/drawing/2014/main" id="{C91052BE-8BC5-43ED-816C-D0B9CA671690}"/>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FC2A1374-0C33-4F78-A990-F0E942A001A5}"/>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A35BAD8D-EBCD-4C82-BD63-3B7DF56393A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90A1BBCC-1DA2-4EBD-A3CC-C627D490528E}"/>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814CDE23-3C1D-40BE-8852-8AFD9BB1BB53}"/>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99" name="直線コネクタ 98">
          <a:extLst>
            <a:ext uri="{FF2B5EF4-FFF2-40B4-BE49-F238E27FC236}">
              <a16:creationId xmlns:a16="http://schemas.microsoft.com/office/drawing/2014/main" id="{0D165F17-E5BA-4D03-B1E0-16749C65CCD8}"/>
            </a:ext>
          </a:extLst>
        </xdr:cNvPr>
        <xdr:cNvCxnSpPr/>
      </xdr:nvCxnSpPr>
      <xdr:spPr bwMode="auto">
        <a:xfrm flipH="1">
          <a:off x="4902200" y="38646100"/>
          <a:ext cx="2146300" cy="10604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17" name="直線コネクタ 116">
          <a:extLst>
            <a:ext uri="{FF2B5EF4-FFF2-40B4-BE49-F238E27FC236}">
              <a16:creationId xmlns:a16="http://schemas.microsoft.com/office/drawing/2014/main" id="{84F93EE7-2595-4074-8928-827E4FF46CC0}"/>
            </a:ext>
          </a:extLst>
        </xdr:cNvPr>
        <xdr:cNvCxnSpPr/>
      </xdr:nvCxnSpPr>
      <xdr:spPr bwMode="auto">
        <a:xfrm flipH="1">
          <a:off x="2603500" y="38646100"/>
          <a:ext cx="2235200" cy="105791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18" name="直線コネクタ 117">
          <a:extLst>
            <a:ext uri="{FF2B5EF4-FFF2-40B4-BE49-F238E27FC236}">
              <a16:creationId xmlns:a16="http://schemas.microsoft.com/office/drawing/2014/main" id="{7F47970D-D38A-40A5-8397-B6311826DC0C}"/>
            </a:ext>
          </a:extLst>
        </xdr:cNvPr>
        <xdr:cNvCxnSpPr/>
      </xdr:nvCxnSpPr>
      <xdr:spPr bwMode="auto">
        <a:xfrm flipH="1">
          <a:off x="2565400" y="49314100"/>
          <a:ext cx="2247900" cy="19939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19" name="直線コネクタ 118">
          <a:extLst>
            <a:ext uri="{FF2B5EF4-FFF2-40B4-BE49-F238E27FC236}">
              <a16:creationId xmlns:a16="http://schemas.microsoft.com/office/drawing/2014/main" id="{FDDFD519-3081-4729-A6AE-C4B7B1E65FC9}"/>
            </a:ext>
          </a:extLst>
        </xdr:cNvPr>
        <xdr:cNvCxnSpPr/>
      </xdr:nvCxnSpPr>
      <xdr:spPr bwMode="auto">
        <a:xfrm flipH="1">
          <a:off x="2578100" y="51396900"/>
          <a:ext cx="9423400"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27" name="直線コネクタ 126">
          <a:extLst>
            <a:ext uri="{FF2B5EF4-FFF2-40B4-BE49-F238E27FC236}">
              <a16:creationId xmlns:a16="http://schemas.microsoft.com/office/drawing/2014/main" id="{B85FEB03-3467-4558-8230-6C777DC048C9}"/>
            </a:ext>
          </a:extLst>
        </xdr:cNvPr>
        <xdr:cNvCxnSpPr/>
      </xdr:nvCxnSpPr>
      <xdr:spPr bwMode="auto">
        <a:xfrm flipH="1">
          <a:off x="4851400" y="21094700"/>
          <a:ext cx="2222500" cy="11417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29" name="直線コネクタ 128">
          <a:extLst>
            <a:ext uri="{FF2B5EF4-FFF2-40B4-BE49-F238E27FC236}">
              <a16:creationId xmlns:a16="http://schemas.microsoft.com/office/drawing/2014/main" id="{6AFE4568-C741-437A-9401-986B15484509}"/>
            </a:ext>
          </a:extLst>
        </xdr:cNvPr>
        <xdr:cNvCxnSpPr/>
      </xdr:nvCxnSpPr>
      <xdr:spPr bwMode="auto">
        <a:xfrm flipH="1">
          <a:off x="2590800" y="21183600"/>
          <a:ext cx="2222500" cy="11417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30" name="直線コネクタ 129">
          <a:extLst>
            <a:ext uri="{FF2B5EF4-FFF2-40B4-BE49-F238E27FC236}">
              <a16:creationId xmlns:a16="http://schemas.microsoft.com/office/drawing/2014/main" id="{5987CD59-D363-4BBA-BDA3-B39E638588C3}"/>
            </a:ext>
          </a:extLst>
        </xdr:cNvPr>
        <xdr:cNvCxnSpPr/>
      </xdr:nvCxnSpPr>
      <xdr:spPr bwMode="auto">
        <a:xfrm flipH="1">
          <a:off x="2603500" y="32550100"/>
          <a:ext cx="2247900" cy="19050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34" name="直線コネクタ 133">
          <a:extLst>
            <a:ext uri="{FF2B5EF4-FFF2-40B4-BE49-F238E27FC236}">
              <a16:creationId xmlns:a16="http://schemas.microsoft.com/office/drawing/2014/main" id="{8F68712B-0809-4325-9DDF-DEB4E5301AA4}"/>
            </a:ext>
          </a:extLst>
        </xdr:cNvPr>
        <xdr:cNvCxnSpPr/>
      </xdr:nvCxnSpPr>
      <xdr:spPr bwMode="auto">
        <a:xfrm flipH="1">
          <a:off x="5245100" y="56248300"/>
          <a:ext cx="2120900" cy="125476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47" name="直線コネクタ 146">
          <a:extLst>
            <a:ext uri="{FF2B5EF4-FFF2-40B4-BE49-F238E27FC236}">
              <a16:creationId xmlns:a16="http://schemas.microsoft.com/office/drawing/2014/main" id="{2682C5B2-A066-4F13-8048-F434DAFFF4BF}"/>
            </a:ext>
          </a:extLst>
        </xdr:cNvPr>
        <xdr:cNvCxnSpPr/>
      </xdr:nvCxnSpPr>
      <xdr:spPr bwMode="auto">
        <a:xfrm flipH="1">
          <a:off x="3111500" y="56286400"/>
          <a:ext cx="2070100" cy="124968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50" name="直線コネクタ 149">
          <a:extLst>
            <a:ext uri="{FF2B5EF4-FFF2-40B4-BE49-F238E27FC236}">
              <a16:creationId xmlns:a16="http://schemas.microsoft.com/office/drawing/2014/main" id="{FC7C6BE0-5396-4496-B0D6-BEAD9E371F12}"/>
            </a:ext>
          </a:extLst>
        </xdr:cNvPr>
        <xdr:cNvCxnSpPr/>
      </xdr:nvCxnSpPr>
      <xdr:spPr bwMode="auto">
        <a:xfrm flipH="1">
          <a:off x="3086100" y="68846700"/>
          <a:ext cx="2159000" cy="14986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13" name="Group 1337">
          <a:extLst>
            <a:ext uri="{FF2B5EF4-FFF2-40B4-BE49-F238E27FC236}">
              <a16:creationId xmlns:a16="http://schemas.microsoft.com/office/drawing/2014/main" id="{AF7B6FF4-F8D3-45B5-8208-492FC3F84DFD}"/>
            </a:ext>
          </a:extLst>
        </xdr:cNvPr>
        <xdr:cNvGrpSpPr>
          <a:grpSpLocks/>
        </xdr:cNvGrpSpPr>
      </xdr:nvGrpSpPr>
      <xdr:grpSpPr bwMode="auto">
        <a:xfrm>
          <a:off x="6360160" y="66730880"/>
          <a:ext cx="335280" cy="0"/>
          <a:chOff x="308" y="273"/>
          <a:chExt cx="592" cy="13"/>
        </a:xfrm>
      </xdr:grpSpPr>
      <xdr:grpSp>
        <xdr:nvGrpSpPr>
          <xdr:cNvPr id="214" name="Group 1338">
            <a:extLst>
              <a:ext uri="{FF2B5EF4-FFF2-40B4-BE49-F238E27FC236}">
                <a16:creationId xmlns:a16="http://schemas.microsoft.com/office/drawing/2014/main" id="{4D0EA03F-9F61-4108-832C-F555561BADE9}"/>
              </a:ext>
            </a:extLst>
          </xdr:cNvPr>
          <xdr:cNvGrpSpPr>
            <a:grpSpLocks/>
          </xdr:cNvGrpSpPr>
        </xdr:nvGrpSpPr>
        <xdr:grpSpPr bwMode="auto">
          <a:xfrm>
            <a:off x="465" y="273"/>
            <a:ext cx="121" cy="13"/>
            <a:chOff x="452" y="272"/>
            <a:chExt cx="121" cy="14"/>
          </a:xfrm>
        </xdr:grpSpPr>
        <xdr:sp macro="" textlink="">
          <xdr:nvSpPr>
            <xdr:cNvPr id="251" name="Line 1339">
              <a:extLst>
                <a:ext uri="{FF2B5EF4-FFF2-40B4-BE49-F238E27FC236}">
                  <a16:creationId xmlns:a16="http://schemas.microsoft.com/office/drawing/2014/main" id="{8403E738-F292-4244-A000-336E8E19BAD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40">
              <a:extLst>
                <a:ext uri="{FF2B5EF4-FFF2-40B4-BE49-F238E27FC236}">
                  <a16:creationId xmlns:a16="http://schemas.microsoft.com/office/drawing/2014/main" id="{0C1A517B-1D77-4F0E-A989-9A3B1BADD64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41">
              <a:extLst>
                <a:ext uri="{FF2B5EF4-FFF2-40B4-BE49-F238E27FC236}">
                  <a16:creationId xmlns:a16="http://schemas.microsoft.com/office/drawing/2014/main" id="{D1B77C58-B1BA-4D13-B994-BCEF05BDEECD}"/>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42">
              <a:extLst>
                <a:ext uri="{FF2B5EF4-FFF2-40B4-BE49-F238E27FC236}">
                  <a16:creationId xmlns:a16="http://schemas.microsoft.com/office/drawing/2014/main" id="{E5CD73F5-B973-4FC1-A4EA-E059F854A39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43">
              <a:extLst>
                <a:ext uri="{FF2B5EF4-FFF2-40B4-BE49-F238E27FC236}">
                  <a16:creationId xmlns:a16="http://schemas.microsoft.com/office/drawing/2014/main" id="{E5A7BF2D-A538-467C-B331-6B5E4445B9C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6" name="Line 1344">
              <a:extLst>
                <a:ext uri="{FF2B5EF4-FFF2-40B4-BE49-F238E27FC236}">
                  <a16:creationId xmlns:a16="http://schemas.microsoft.com/office/drawing/2014/main" id="{BB4FE4D6-A280-496E-B5F9-B2E2F0E5AA0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45">
              <a:extLst>
                <a:ext uri="{FF2B5EF4-FFF2-40B4-BE49-F238E27FC236}">
                  <a16:creationId xmlns:a16="http://schemas.microsoft.com/office/drawing/2014/main" id="{93FF1B3F-F3BF-4A7B-A349-64FEC06A030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46">
              <a:extLst>
                <a:ext uri="{FF2B5EF4-FFF2-40B4-BE49-F238E27FC236}">
                  <a16:creationId xmlns:a16="http://schemas.microsoft.com/office/drawing/2014/main" id="{6A3901D1-B5DF-4EC0-812F-A663D4A5DFA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47">
              <a:extLst>
                <a:ext uri="{FF2B5EF4-FFF2-40B4-BE49-F238E27FC236}">
                  <a16:creationId xmlns:a16="http://schemas.microsoft.com/office/drawing/2014/main" id="{644B7F69-CC42-4059-BF46-2E7D94984996}"/>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48">
              <a:extLst>
                <a:ext uri="{FF2B5EF4-FFF2-40B4-BE49-F238E27FC236}">
                  <a16:creationId xmlns:a16="http://schemas.microsoft.com/office/drawing/2014/main" id="{F7A5D381-4AEE-455B-9634-205C11C3768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49">
              <a:extLst>
                <a:ext uri="{FF2B5EF4-FFF2-40B4-BE49-F238E27FC236}">
                  <a16:creationId xmlns:a16="http://schemas.microsoft.com/office/drawing/2014/main" id="{93B7C43C-E72C-469C-8DF6-862262BB0ED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15" name="Group 1350">
            <a:extLst>
              <a:ext uri="{FF2B5EF4-FFF2-40B4-BE49-F238E27FC236}">
                <a16:creationId xmlns:a16="http://schemas.microsoft.com/office/drawing/2014/main" id="{5129E9F8-AC82-49C9-BCE7-D0CE3B1ABB48}"/>
              </a:ext>
            </a:extLst>
          </xdr:cNvPr>
          <xdr:cNvGrpSpPr>
            <a:grpSpLocks/>
          </xdr:cNvGrpSpPr>
        </xdr:nvGrpSpPr>
        <xdr:grpSpPr bwMode="auto">
          <a:xfrm>
            <a:off x="779" y="273"/>
            <a:ext cx="121" cy="13"/>
            <a:chOff x="452" y="272"/>
            <a:chExt cx="121" cy="14"/>
          </a:xfrm>
        </xdr:grpSpPr>
        <xdr:sp macro="" textlink="">
          <xdr:nvSpPr>
            <xdr:cNvPr id="240" name="Line 1351">
              <a:extLst>
                <a:ext uri="{FF2B5EF4-FFF2-40B4-BE49-F238E27FC236}">
                  <a16:creationId xmlns:a16="http://schemas.microsoft.com/office/drawing/2014/main" id="{D3CAD743-CA5F-488A-9FD5-820DDAA436D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1" name="Line 1352">
              <a:extLst>
                <a:ext uri="{FF2B5EF4-FFF2-40B4-BE49-F238E27FC236}">
                  <a16:creationId xmlns:a16="http://schemas.microsoft.com/office/drawing/2014/main" id="{574828AF-C029-4589-AF43-CB927986714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2" name="Line 1353">
              <a:extLst>
                <a:ext uri="{FF2B5EF4-FFF2-40B4-BE49-F238E27FC236}">
                  <a16:creationId xmlns:a16="http://schemas.microsoft.com/office/drawing/2014/main" id="{33D062DF-520D-4321-B722-EEF87C58141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3" name="Line 1354">
              <a:extLst>
                <a:ext uri="{FF2B5EF4-FFF2-40B4-BE49-F238E27FC236}">
                  <a16:creationId xmlns:a16="http://schemas.microsoft.com/office/drawing/2014/main" id="{27809718-E5AB-4682-84BC-12EBA09F625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4" name="Line 1355">
              <a:extLst>
                <a:ext uri="{FF2B5EF4-FFF2-40B4-BE49-F238E27FC236}">
                  <a16:creationId xmlns:a16="http://schemas.microsoft.com/office/drawing/2014/main" id="{E8E11957-7A88-4C2E-A659-ED7686B2A4A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5" name="Line 1356">
              <a:extLst>
                <a:ext uri="{FF2B5EF4-FFF2-40B4-BE49-F238E27FC236}">
                  <a16:creationId xmlns:a16="http://schemas.microsoft.com/office/drawing/2014/main" id="{427E59AC-4609-429D-A8E9-BED15EF2A89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57">
              <a:extLst>
                <a:ext uri="{FF2B5EF4-FFF2-40B4-BE49-F238E27FC236}">
                  <a16:creationId xmlns:a16="http://schemas.microsoft.com/office/drawing/2014/main" id="{5472DF76-CC7C-4C9C-9BC5-F4517E4C420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58">
              <a:extLst>
                <a:ext uri="{FF2B5EF4-FFF2-40B4-BE49-F238E27FC236}">
                  <a16:creationId xmlns:a16="http://schemas.microsoft.com/office/drawing/2014/main" id="{B5E68DB9-AF43-4554-9BE8-C97C6793A7F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59">
              <a:extLst>
                <a:ext uri="{FF2B5EF4-FFF2-40B4-BE49-F238E27FC236}">
                  <a16:creationId xmlns:a16="http://schemas.microsoft.com/office/drawing/2014/main" id="{21C10F35-EFD9-4EBE-9EDE-77F524B9355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60">
              <a:extLst>
                <a:ext uri="{FF2B5EF4-FFF2-40B4-BE49-F238E27FC236}">
                  <a16:creationId xmlns:a16="http://schemas.microsoft.com/office/drawing/2014/main" id="{BBC9072E-68F9-4571-A334-30AF428A8FE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61">
              <a:extLst>
                <a:ext uri="{FF2B5EF4-FFF2-40B4-BE49-F238E27FC236}">
                  <a16:creationId xmlns:a16="http://schemas.microsoft.com/office/drawing/2014/main" id="{059DBFDE-9DAC-4983-8E23-F0742826744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16" name="Group 1362">
            <a:extLst>
              <a:ext uri="{FF2B5EF4-FFF2-40B4-BE49-F238E27FC236}">
                <a16:creationId xmlns:a16="http://schemas.microsoft.com/office/drawing/2014/main" id="{3BA5BCF5-2AC1-4165-BAEC-85E7597E146A}"/>
              </a:ext>
            </a:extLst>
          </xdr:cNvPr>
          <xdr:cNvGrpSpPr>
            <a:grpSpLocks/>
          </xdr:cNvGrpSpPr>
        </xdr:nvGrpSpPr>
        <xdr:grpSpPr bwMode="auto">
          <a:xfrm>
            <a:off x="622" y="273"/>
            <a:ext cx="121" cy="13"/>
            <a:chOff x="452" y="272"/>
            <a:chExt cx="121" cy="14"/>
          </a:xfrm>
        </xdr:grpSpPr>
        <xdr:sp macro="" textlink="">
          <xdr:nvSpPr>
            <xdr:cNvPr id="229" name="Line 1363">
              <a:extLst>
                <a:ext uri="{FF2B5EF4-FFF2-40B4-BE49-F238E27FC236}">
                  <a16:creationId xmlns:a16="http://schemas.microsoft.com/office/drawing/2014/main" id="{AF6A4061-7027-4EDF-B3AB-E8158A65E91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0" name="Line 1364">
              <a:extLst>
                <a:ext uri="{FF2B5EF4-FFF2-40B4-BE49-F238E27FC236}">
                  <a16:creationId xmlns:a16="http://schemas.microsoft.com/office/drawing/2014/main" id="{A2BACC8E-5E5E-4E3E-B392-C553C3E0ABA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1" name="Line 1365">
              <a:extLst>
                <a:ext uri="{FF2B5EF4-FFF2-40B4-BE49-F238E27FC236}">
                  <a16:creationId xmlns:a16="http://schemas.microsoft.com/office/drawing/2014/main" id="{EA95E350-C3EC-4CDB-BBBD-B2629F808EF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2" name="Line 1366">
              <a:extLst>
                <a:ext uri="{FF2B5EF4-FFF2-40B4-BE49-F238E27FC236}">
                  <a16:creationId xmlns:a16="http://schemas.microsoft.com/office/drawing/2014/main" id="{CF9EAC95-7574-40C5-87B9-5D38D2EDD8A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3" name="Line 1367">
              <a:extLst>
                <a:ext uri="{FF2B5EF4-FFF2-40B4-BE49-F238E27FC236}">
                  <a16:creationId xmlns:a16="http://schemas.microsoft.com/office/drawing/2014/main" id="{57B79626-437E-4E31-9397-BC76BCAA00F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4" name="Line 1368">
              <a:extLst>
                <a:ext uri="{FF2B5EF4-FFF2-40B4-BE49-F238E27FC236}">
                  <a16:creationId xmlns:a16="http://schemas.microsoft.com/office/drawing/2014/main" id="{F8570165-FBAB-4C21-ACE1-49ECCB1BBCE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5" name="Line 1369">
              <a:extLst>
                <a:ext uri="{FF2B5EF4-FFF2-40B4-BE49-F238E27FC236}">
                  <a16:creationId xmlns:a16="http://schemas.microsoft.com/office/drawing/2014/main" id="{68084B9B-A151-4B36-A894-900756631F54}"/>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6" name="Line 1370">
              <a:extLst>
                <a:ext uri="{FF2B5EF4-FFF2-40B4-BE49-F238E27FC236}">
                  <a16:creationId xmlns:a16="http://schemas.microsoft.com/office/drawing/2014/main" id="{21344C8D-18D1-424B-9290-BE0E596B9E8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7" name="Line 1371">
              <a:extLst>
                <a:ext uri="{FF2B5EF4-FFF2-40B4-BE49-F238E27FC236}">
                  <a16:creationId xmlns:a16="http://schemas.microsoft.com/office/drawing/2014/main" id="{0305EC3E-05DF-45ED-BD01-1E0C26D7089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8" name="Line 1372">
              <a:extLst>
                <a:ext uri="{FF2B5EF4-FFF2-40B4-BE49-F238E27FC236}">
                  <a16:creationId xmlns:a16="http://schemas.microsoft.com/office/drawing/2014/main" id="{69F74ADA-BB3E-457E-B298-18E5D9B99AB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39" name="Line 1373">
              <a:extLst>
                <a:ext uri="{FF2B5EF4-FFF2-40B4-BE49-F238E27FC236}">
                  <a16:creationId xmlns:a16="http://schemas.microsoft.com/office/drawing/2014/main" id="{CB223E4F-94B1-441E-8323-351968CBDFC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17" name="Group 1374">
            <a:extLst>
              <a:ext uri="{FF2B5EF4-FFF2-40B4-BE49-F238E27FC236}">
                <a16:creationId xmlns:a16="http://schemas.microsoft.com/office/drawing/2014/main" id="{5BC80DF3-FF5E-4ADA-B61A-A615510349B2}"/>
              </a:ext>
            </a:extLst>
          </xdr:cNvPr>
          <xdr:cNvGrpSpPr>
            <a:grpSpLocks/>
          </xdr:cNvGrpSpPr>
        </xdr:nvGrpSpPr>
        <xdr:grpSpPr bwMode="auto">
          <a:xfrm>
            <a:off x="308" y="273"/>
            <a:ext cx="121" cy="13"/>
            <a:chOff x="452" y="272"/>
            <a:chExt cx="121" cy="14"/>
          </a:xfrm>
        </xdr:grpSpPr>
        <xdr:sp macro="" textlink="">
          <xdr:nvSpPr>
            <xdr:cNvPr id="218" name="Line 1375">
              <a:extLst>
                <a:ext uri="{FF2B5EF4-FFF2-40B4-BE49-F238E27FC236}">
                  <a16:creationId xmlns:a16="http://schemas.microsoft.com/office/drawing/2014/main" id="{55460420-3091-474C-9FC0-E41D783BDBC8}"/>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9" name="Line 1376">
              <a:extLst>
                <a:ext uri="{FF2B5EF4-FFF2-40B4-BE49-F238E27FC236}">
                  <a16:creationId xmlns:a16="http://schemas.microsoft.com/office/drawing/2014/main" id="{5F247BC1-8291-48CA-A11B-E1A96B8A4C6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0" name="Line 1377">
              <a:extLst>
                <a:ext uri="{FF2B5EF4-FFF2-40B4-BE49-F238E27FC236}">
                  <a16:creationId xmlns:a16="http://schemas.microsoft.com/office/drawing/2014/main" id="{BECB5582-ED53-40D5-A1F1-5DD6DD74C70C}"/>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1" name="Line 1378">
              <a:extLst>
                <a:ext uri="{FF2B5EF4-FFF2-40B4-BE49-F238E27FC236}">
                  <a16:creationId xmlns:a16="http://schemas.microsoft.com/office/drawing/2014/main" id="{67BE7251-3597-41B1-A66B-32B52647D7A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2" name="Line 1379">
              <a:extLst>
                <a:ext uri="{FF2B5EF4-FFF2-40B4-BE49-F238E27FC236}">
                  <a16:creationId xmlns:a16="http://schemas.microsoft.com/office/drawing/2014/main" id="{E7EDF95B-D490-410F-9724-D197022D33E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3" name="Line 1380">
              <a:extLst>
                <a:ext uri="{FF2B5EF4-FFF2-40B4-BE49-F238E27FC236}">
                  <a16:creationId xmlns:a16="http://schemas.microsoft.com/office/drawing/2014/main" id="{9517B124-0F31-4381-A6B1-989D4D60BBD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4" name="Line 1381">
              <a:extLst>
                <a:ext uri="{FF2B5EF4-FFF2-40B4-BE49-F238E27FC236}">
                  <a16:creationId xmlns:a16="http://schemas.microsoft.com/office/drawing/2014/main" id="{562F5CA3-F97C-4AFB-972F-D7C90F5A0A6E}"/>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5" name="Line 1382">
              <a:extLst>
                <a:ext uri="{FF2B5EF4-FFF2-40B4-BE49-F238E27FC236}">
                  <a16:creationId xmlns:a16="http://schemas.microsoft.com/office/drawing/2014/main" id="{77F3F149-FD6B-43B3-AD36-B60DEDEBB03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6" name="Line 1383">
              <a:extLst>
                <a:ext uri="{FF2B5EF4-FFF2-40B4-BE49-F238E27FC236}">
                  <a16:creationId xmlns:a16="http://schemas.microsoft.com/office/drawing/2014/main" id="{36773549-4316-488F-8B24-51077F5987A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7" name="Line 1384">
              <a:extLst>
                <a:ext uri="{FF2B5EF4-FFF2-40B4-BE49-F238E27FC236}">
                  <a16:creationId xmlns:a16="http://schemas.microsoft.com/office/drawing/2014/main" id="{5F4B877F-F592-4618-9A56-40F094A4BB9A}"/>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28" name="Line 1385">
              <a:extLst>
                <a:ext uri="{FF2B5EF4-FFF2-40B4-BE49-F238E27FC236}">
                  <a16:creationId xmlns:a16="http://schemas.microsoft.com/office/drawing/2014/main" id="{962CDC5B-333C-4F0A-B7AA-0CF5B5A0EF1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3084BF2C-F70A-446D-B266-93E78F5C9B37}"/>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CC1D0D19-3153-4D4D-B6E9-6BF2FB8BBBEF}"/>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DB1466B9-578F-4504-89BB-314FA80A8977}"/>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706036C8-A009-4873-8634-57ED0BD3C79C}"/>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CE071BCA-DAE8-484B-84E4-DD643CB148D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F10CD7D9-ACD1-4FEB-9D52-29FE033F2F54}"/>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F0F356B8-8011-44C3-A0B0-BBB0ACB772ED}"/>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132F4FC5-C950-4978-B13A-5EDB29499B8E}"/>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08C1E5A2-D8B0-4E64-A91C-791BE5E0D935}"/>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6EB7CC61-AFBF-4563-8C41-0AA1E174BB85}"/>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6EE10CC5-0A0B-41A9-8CAF-A1672AEE327C}"/>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A9039E19-9BBC-4681-A5D6-42A979DFED04}"/>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3F81B3B5-3855-4E30-8CA6-E4586979F437}"/>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92536F9E-1B54-4EF4-A7CA-FD17CB8FDD9A}"/>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A556E46D-16F6-4D64-A59E-A96CED4A21A0}"/>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56CFCC59-48BF-4AF8-9AEE-6E93814673ED}"/>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5BF9F34E-0FC5-4DE2-8463-3FD065431B92}"/>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CC7B4A28-D8AC-4E12-97BF-0DB2BFB59180}"/>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A764E763-C83D-4661-A1D6-2B933DE7A852}"/>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9D41ECBE-E26F-47DB-9989-7DEE80CF09FA}"/>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0FBB969F-CE3F-4E0E-BEDC-A0C2CB30DC12}"/>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7C64F751-0512-4F5A-ACE6-35B57091F0F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C78C6149-B827-4B95-BE13-35BD5CA5DC64}"/>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91F9220D-7ACC-4822-B943-7C33CAC4C041}"/>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C8881AFD-4399-4370-A631-37E567E9C28B}"/>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552F79CA-AE0A-47A8-929F-C67C55304FDE}"/>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A3B96938-B47C-42A0-8202-D208F53A9CFC}"/>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B3490F35-89A8-4EBA-9F0E-26719C1EDB8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45FE6765-ED97-4DFA-9068-03CC153CF0B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E5663E07-1545-4E7D-A02F-370506687389}"/>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A3BF7F3D-D9D9-4FB6-A13E-743F97595169}"/>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C821CD1E-E16B-434D-9301-68CEB007F198}"/>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9D6C2304-968B-44E8-9308-C00D9AD48A78}"/>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C617F498-0646-480B-93E2-3B9B0068BF2D}"/>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B43CDAB6-CB6C-4786-93D8-D8BE0E66F84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9A55621D-2038-4919-ACFE-078DFCEC5563}"/>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63DCFA1E-CBBF-4EAF-A6D7-B06A1D2E1766}"/>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90BA95B4-17AA-45DC-8EFB-84FECA8C0A1E}"/>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79AF6FD6-08CA-477E-A300-4E67E3CB7B9E}"/>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2A708726-3122-4DCB-ADEB-0A316560BAB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4BD64CEF-16C8-4F8E-826C-5A913523946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7F393F26-03E2-43CE-B77F-D74207508BC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D22E52F9-5A95-4399-BF82-7B0793AEEEE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C92784AB-BAAB-4B75-9F2D-179E3B4081F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8E4B8C4A-DD52-428B-8A14-F08AAD7D70F9}"/>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242DE4ED-6F05-4287-8DF2-6A1799BFD6C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AC54649E-CC21-4AF5-B1D7-A01B425521A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C2CF0D99-642A-46D5-B40B-8D6821A1C15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DA2E8F6A-F47A-4888-A786-F38F502D67C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64F68F81-D479-4727-BDCD-C75E89CEFA3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93B11320-28FB-4690-8179-E6E713634D79}"/>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E82B3A7F-FECF-4F5D-A691-7A77557840F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697830A9-22B2-4F69-A3AF-A89DBA90A0F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77AB95D8-49AC-4E02-A99E-E9BF2EEC73BE}"/>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0A4EE767-5614-4282-BF24-FD41033B9C8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703F8433-4D87-4638-AFD8-29A07E3D7BA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A73BA28E-21F1-4827-8BA4-1E3E232DA76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1AA897EB-1120-46D2-A2BB-BF522A5CD11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76C36416-FB47-4628-B265-1D4E840683E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885FDA37-03B1-4664-BFCF-C7025D241DE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38E3FD29-EAB4-4A65-86B3-D72D0609321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27D74F28-E1A7-4444-BACB-43ABC775842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BDE8E1A8-BC11-4851-A94C-E39606B15D9B}"/>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01BCF91F-5F3A-4C6D-8260-59A8ECC5FF49}"/>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8556F61D-6832-439D-8936-042300F12D2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81455737-3765-4B35-AA72-00AF44AB5F38}"/>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311318FB-146B-4F01-846C-8A143560B89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B1B41104-C9F1-4F86-A387-0C7B1C8CDA1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E6A8D11E-3C47-4EA3-B693-F77DF63E16B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53734DC2-4067-44DF-AF6A-3FD6B8F3B6FC}"/>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25C96B59-AD71-4444-B10D-B42C13F107B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62BCC0B7-F523-4B9B-9FD0-A83F38D5AFC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2D065E73-06CB-4FBB-B511-BD8A4ED5EE4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886F47EF-3B2A-4CF4-9D31-A78CEFCE896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14CEC98B-E81B-43A2-B47C-FE7E89840A96}"/>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43E8708F-2157-4C30-B6C4-47EF2AE92355}"/>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237F2E1F-240B-41DF-B119-EEFF3051E21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253C8016-9772-4885-9AAB-BC0D063087D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811299D8-CBB7-4367-9D4E-7B63E7A2D4D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47506175-1E4F-4087-962E-3722DB6E507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0278B76D-2DD6-47BD-80B2-E282DBEA3C9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C93822D9-98E2-4CF1-A0CA-4D1D50739C2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BE276152-1B32-418A-B00B-0CB45395AA11}"/>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E535451A-92E5-44A3-BEF2-3EBE7506AB5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90AFF277-6929-44F4-86A0-965F1F243C6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96F0CA80-B969-49D8-A4D5-B5A503CAE832}"/>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691455F5-666C-435C-9C9D-D4F6B38AAF6A}"/>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ABE37799-2DCC-4845-A910-C176AA33DB74}"/>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52405859-A20D-4505-9CEE-8E2782D7E42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1802285A-B440-48AD-B635-A880BC813AA9}"/>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5CFA1743-161C-4F43-B941-4B91BE0CF6DE}"/>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8683F303-DBB7-469C-8274-A2ADB8CE3DC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0FCCECD1-FEC5-444B-976D-6C7A7BF12437}"/>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D4026EA3-F45B-4152-9F20-B5776F06C59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71A21988-A5A1-481F-9BCF-1CB30FE6E717}"/>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BEE2DD6E-2FEA-44FA-8F99-8F39E107BF7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B67BE78A-FF1E-4B67-8196-DBA7861BAF48}"/>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2DE9B3FB-F67D-4F72-81C0-B292393E0859}"/>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EB08492C-8B7E-4865-965B-AC82B748C412}"/>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80A049D9-2C16-4865-8327-883C2A68CBD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9B46DC93-9979-4F27-8155-8EE27C778508}"/>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C1326229-56EC-47D2-BA5A-895509FC2A5C}"/>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210ECD19-8388-4FBB-AD54-77DBB720ED4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9D02CA17-E377-4FA5-808A-790574316FB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4C692714-9A08-4BB2-9D87-E4590977D2B3}"/>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C34A40DC-8883-4EA7-9ACF-A3D33CA6649A}"/>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07EFC761-715A-46CB-96E4-D99D196C0B80}"/>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353A7528-677C-4FD5-BFD8-F82220D9FFF1}"/>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A1A576B7-7719-4DC2-A840-AA43D76CE5CC}"/>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06F2F220-9FD3-40BD-8C0A-B3F1AF33ECD1}"/>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B77062C5-59EB-4C7C-89EE-CC9D5DB460AC}"/>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92F66C88-5919-4BD3-854B-230CDED36C73}"/>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D023D664-F44B-4A29-882C-D1A27F2ABBED}"/>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970ED614-9083-457B-913D-6433245F9DDB}"/>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786E6C5B-9905-4230-995B-D4291BCDCBC9}"/>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EA198C1E-77A8-49B7-ADD2-D8D89D5B0BF3}"/>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5F0E14C2-58BA-4372-B600-1B6418035443}"/>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61131D54-006E-413C-88E3-F2FC3A033A25}"/>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1521DE5C-9315-4BDA-B5B6-35CDAEB2B655}"/>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788000D3-E35F-4166-8880-70AFBE056F9C}"/>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4584A05C-09D4-4351-BA4B-23AF645B7EAE}"/>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92EC64A3-BC48-4F29-A2DB-540AA7CDAF97}"/>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A2F98B5E-058C-474A-8571-01F98C8E9863}"/>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57CC00EB-4788-4919-B809-2BC03B729C1B}"/>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A07F26B4-ECBB-48E0-A237-4F378FA129E1}"/>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C59E20DC-C33E-40C4-8F6C-1769473E7954}"/>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9A8886CC-9489-4EE4-9F3F-F8F1213BBD71}"/>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E9729219-8121-4A30-99A5-AE2307E32758}"/>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B693F8D9-E265-4E94-BB3B-53FA9B14FBB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6891EA13-C22F-473B-981C-6628130250E2}"/>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21AE3F8A-964F-4892-93C6-9760A334F9E9}"/>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E5743AC6-FD4B-4384-BC10-7FA2DAE3C010}"/>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04D083FD-8742-45E2-B587-B85DA3B6F359}"/>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87A069BD-5B66-4F36-9864-59E5A98770DD}"/>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A205C7E6-B23A-4EA6-A6A4-FDEE83F964F6}"/>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780E2536-FBCC-44F3-9753-65D48AAA8DFD}"/>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D276156D-4D5D-47E8-8718-A511045F0DB7}"/>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8CDEC2E1-DA4A-4634-B4B2-618DE523B051}"/>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F5C9B704-09D7-423E-B292-4C11C516CB5C}"/>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ED228342-6CCC-4689-AB8E-36DF73C079A5}"/>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307FC50C-6ADF-4174-9081-05BBFA7C8136}"/>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27AA47F3-AA63-4EF5-ADA7-9957A2997966}"/>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30C3585F-467C-4228-BFCD-97BC0896F816}"/>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D0403CEC-9458-494E-B592-A2A2BD921631}"/>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0C6D0357-C151-44D5-A392-B4DFE926E867}"/>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C094892B-FC8B-4B63-AAEA-19D89698CF8D}"/>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8535B9E4-B7FF-45E4-8045-3AAF6F399B4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DF2459E7-4CAD-4523-BED6-4D698CD7A7E1}"/>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DECE7E53-40E0-4DC1-9EDD-7FAF64D88A7B}"/>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23238D97-7D2C-46DA-971E-B41345846A2A}"/>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F306ED49-C662-4AD8-B38C-E8E3CABFB23B}"/>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27D0837B-3887-441B-BB94-CBDA59D3C6E6}"/>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A49F3B9C-2882-4704-974D-749497FFD11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90FD102D-F902-453D-BA11-F1189A978618}"/>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C0C5EC8B-4A29-4C70-925C-CC2B522A32A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B71A90F2-26F1-4EF0-B4F9-60E31EF9189E}"/>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929FD7AD-F82C-4306-9CE3-AD1F06E548EF}"/>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98D5AD11-9C0F-4513-85A2-DC7B06110D67}"/>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A5C95F82-86FF-43D0-9BA7-2E993549643A}"/>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6BBFB5DE-005F-4F19-AD31-1DF8B18442DE}"/>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3C236F91-8779-4372-8E2E-77ADEDE62A0B}"/>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4E4E363D-F9B1-4242-8652-38FBD12E36F1}"/>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E73C2DAE-13A8-487B-8ABA-C322B02EB36F}"/>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88ABC43D-3F69-4891-B697-355936EBB59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54DF8901-92AD-4818-8A12-B51224A1F77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28398DB0-AE23-4FBE-9663-CFF97BE1D67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680CC263-74D0-4DE0-8885-B6ACD540CC4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460527FE-C12E-4D70-9DC9-C328193E6EDB}"/>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06AAF3E8-741B-4561-B4F3-A107093469C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C543D991-7A5D-4C21-9B4D-AA3CE7DAC4B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CE2EED8E-291B-4605-AD93-7659D5890B5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8192E3ED-D358-448F-9B9A-C988E09AA3E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9D330762-7070-4F85-B54D-9F5EA4491FD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124B7D46-4021-4857-9204-67C259996E3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F5A848F5-C2BE-4FD6-BFE2-96F48BBC6499}"/>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1893DF02-FC20-48DC-87C0-826A39A22A5F}"/>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CD58BB20-C3D3-4225-9477-85A929283C2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D497EF06-4855-468D-8EA6-E04952E1C2E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370DA778-B918-4B0D-BF9A-776681A0133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12F11EA4-EF4C-42AC-886C-DC9C55E58105}"/>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A5D0FD1E-1DD4-4364-AA01-66DFC60E68D5}"/>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78764FBD-EFA7-4E85-A8F8-C01E50F59DB9}"/>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E5960301-0C93-472F-A91C-7DD696F4AD36}"/>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CB4916D2-4402-4A0E-BDA9-1EBB5ACD95A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58A8689F-1A3D-4F52-AA34-08CFFF0D91E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D7DF2397-AE2D-4E92-B2C7-85553B3E942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BEB24D51-7AE3-4AC0-8950-FAEC3F49A6ED}"/>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8B8B3AB2-ADA7-45AF-AF2C-2A738C74D0E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8BDCE5B1-E4F7-4A94-A6D9-F7AC4EF29D4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3BCDAC77-FE6E-4930-BA18-65BA863C6D9C}"/>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B0BE2FCD-7B77-4476-8D24-1CB978DDA9D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2041DE65-38C5-4A5D-B07D-5D0475A0ABF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02102CA4-5160-41AD-8745-034F84B46C0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0E2FDD3B-2856-49D9-90CE-B4DC85E7EF3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239F9854-5AFA-4EC5-9666-1B841160016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B92AF6CB-12F8-4B9A-B3BB-214AB9F6262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6741EE50-4BDA-4BEB-8C21-6F3438274DC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2D6B432A-DCF7-48D0-AEBA-BC9BD0D74191}"/>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74AFB3B5-FDA7-4024-9002-6B47C3E8C8C3}"/>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F2F40EC0-74CF-4FC7-9BE0-13D2C64F347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ECC83718-2CBD-41B4-89BB-C63B96A7E38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4518BB22-045D-46C2-8A3C-DA9A0FAD55B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D37A021A-9FBE-479B-AB6E-D41FEDFABEE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F7FF2480-7D6D-4DC1-95EF-09C4EC05174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4B030DA7-E5E0-428A-89AA-74041A849169}"/>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9DB33EC3-83F5-47FF-8AB1-5B685FB35CA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90B17D2C-06E8-40FE-99A2-C8260224530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D66DDEC9-1B92-48B4-9987-0B9B4B8D75C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6EF6482E-9F0D-4625-AE13-0ABCAFE9190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920A4A34-032A-442C-9F93-E1A16A263FB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416CFDB8-7F9F-4EAA-869B-7A2310A32AC6}"/>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49F305BE-71C1-463F-A016-CBFE830E547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927E3D34-F60D-4245-80A5-3309501BDFB4}"/>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D345FD7C-2918-4072-95B5-9356B67AAE1C}"/>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E76AB353-93BC-4676-B5EF-0BA126E84CB1}"/>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9E2B564D-9E5E-4C3F-A98D-EC6D7E3C153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42ED6D1A-00F0-4887-AA9B-E86F78E5151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0607B7C6-555D-4D3D-8416-3FB8FBD9BF24}"/>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C5C81B76-65C6-4D4A-AE38-B0CAA83A9D45}"/>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BB33DFE7-E357-4FF1-85AD-C15FAB6D80C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ED7BC165-9951-4F49-9F64-E1BBE3CA8EF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89B5830E-5624-45D0-B2E7-DB45A5F38FD5}"/>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842E50D4-77A8-4F35-890B-59A2FC5F9AA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D1AFFF7B-2A6B-41BC-A5A1-A2600CA4555A}"/>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CD94BEA8-9A62-4D2B-9B49-CACCB6D49D85}"/>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B90A469A-661F-43FB-A723-5DA1C10737E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B64F683B-5B27-4676-A20D-276B9A5EC1B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A2E0FDA7-AE72-4117-B27B-4CEE134A84A1}"/>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7408FEBE-8CCC-4F6E-B317-01265415ED65}"/>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EA343B2A-9703-4B94-BCCE-CD5E4B21BA65}"/>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31732898-8DE0-427D-A04A-C68132ED62DE}"/>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4A71EE8A-9258-4601-8CEA-413A54D266A5}"/>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AD05D1AB-DC28-4BC0-8F25-A159D12E745D}"/>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D5168000-F7F8-46A3-865D-B91DBA21BF0E}"/>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FAE1ED8A-E5DD-4A37-8400-864B3C535E68}"/>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DBBFBFD9-4D27-45FA-87CA-FA8E886C7484}"/>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CB55D8A3-0ED3-4DD1-91AB-FBD27605D571}"/>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034DE207-9262-406D-9D99-314AA3E983E1}"/>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2248F052-33D5-43F6-BBA5-FF30094932AE}"/>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2D90F37A-7CAB-4D1E-9DEC-CC1942B97F8E}"/>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EDE434BF-3029-4D54-950A-6ADE35C65535}"/>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6ABD5821-84BA-450E-8BD0-5FB07CDE209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684B35B8-8D8A-43C9-B43D-6869E14B983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FE9FDEC2-62E5-4540-9019-B779C9C8961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05802A93-C175-4392-AEDA-62DC385617E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9C8CF997-8BAC-46C0-B3DB-556067C595F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0A5D2143-A4D6-4FDC-B200-47D7BC470EF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307905A9-5BA9-4640-A302-96FF53BD46D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EC09B123-02F2-4A12-AEFC-D57312BD16D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75138FB3-0C6C-4EC8-9F22-FB2D3F00622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3013A799-2DC8-4CF1-A50E-BC1A2431491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D019CDD5-B4BD-4D77-B6AD-4098303D2A5B}"/>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DA2B6A1D-BF67-4942-9386-9E126E985B0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21B6AB3B-FCDB-4EC6-B12B-ED706B470594}"/>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9BCE3B56-AB44-41D8-B990-30168561C48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AEAF4FB8-08C8-401F-98AD-935E15090FD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839C6599-6F14-4FF4-A6AD-144A7230B396}"/>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1CF1E39D-B1C1-44A7-998D-35DA3745295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AE916791-184E-49F6-9756-D24F5A31511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D4005AD3-B724-44CB-8075-E8563D7EA4B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DA59D3A0-8BD2-4803-8A49-062B7428272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66FE92F4-C475-4EE4-A378-BB5A0EDD46CA}"/>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17C8FACA-532E-4CC3-ADEA-2AD3E9FD7A1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8BDE8A13-AADB-44F1-BA24-1910AF52F5C6}"/>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1FC73DD3-BE64-4F6D-A9CA-CEBA7E963BA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588A5D6F-5ADB-4060-B917-B029CD1A96D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70BB961E-BD59-4A51-A4CD-E68F6907836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0F130AE4-4F1E-4AA0-819C-96FF3FF263EF}"/>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1EB4906D-ADC2-4C92-8ED6-BE079A7E7DA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02DA288D-FA4C-47E0-BEBA-4B6B755F0E4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7887C1FD-272B-4BFA-890B-B81E6ECF176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C74EEF7D-9D64-4919-9790-2BA7F7CBA00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49F37FC4-49DB-4C1B-BFFA-9D670D4591A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2B1B54D3-EA32-406A-A612-CB4A026ED9F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F1F1522C-59C9-47A8-9F27-323D5AD0A96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161121E5-41E3-40E3-94B2-999898F64A29}"/>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FA62CB85-998D-4C65-B5A9-966543F3D3E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086F0A44-ADB2-4C9D-A359-AC138EF109C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A5B250F9-63A3-4C0C-8B42-CF40822BBF5B}"/>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7CD28E68-E626-4EEA-874B-CF90C993D29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E5C18A9D-0F5C-4793-9789-751A21C52F90}"/>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24B3CE54-3921-4C6A-8C89-E554BD340AD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39715F1A-A254-419C-9EBD-EE47EA36A15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B92797AA-858D-4DEE-8BE6-4CDDD3C405E4}"/>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2E9A6E14-CD2E-4029-8198-4344FE06F1F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9AD8E4E6-0F9C-4ED4-A3F5-AA3C35A2B07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65D5640B-EBBC-4570-B1A7-1E52171B1EE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1D781A34-D0C7-426F-AB4E-B765294B3AC6}"/>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26BA1B5F-F776-4064-A98A-38675FC6BF16}"/>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E1334689-192D-4FB8-9103-E7C0051487A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B7DC7672-0AA5-4277-A1CC-D9B735EFB7C4}"/>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6A1138E8-F926-4892-8A81-FC096DD7C79B}"/>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77DDBCA0-1218-4F53-8AC5-E118602208FE}"/>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B4CEADA6-9197-49E4-A613-8B64222C4D54}"/>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4D96614C-536F-49DB-9BB3-2D97FA54865A}"/>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FD3FF225-E9E6-4271-8345-7E31A9B40992}"/>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D1452951-6F1C-4FD8-9AD7-9D69A041811D}"/>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949CC08B-0706-4AD1-9182-6F5FD2C438E8}"/>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2827A082-2613-435D-8E10-4F83576C1F8B}"/>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9BF3D6F9-7711-439A-87A6-946E10B98142}"/>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E34B0340-47E2-47DF-BC8C-03F92259303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1109CF57-FCBC-4964-9473-7B2015C6BA7C}"/>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91EC4051-1878-4BE8-A2A0-A595CA6F9124}"/>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E3597F29-4D75-4150-8C55-5AA083A2F329}"/>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35A4D9BF-998E-4FAC-8A59-946F10A81B30}"/>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6FFE6DAD-E632-48B5-AEDD-570E168A0E60}"/>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78EFACC2-4E34-4B6C-BC63-46BA5040B9AD}"/>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A643CC70-B1A0-41E3-B54B-D53EC2A7A605}"/>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5BD155DC-6CF6-4F6E-88CB-A01A4D3B1C3B}"/>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CC38CE10-37CF-4EEB-9B0D-9D8ABE1DF16A}"/>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8A9D02CB-8F6D-450D-A78F-2F1919D1ED35}"/>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1AD8F1B3-52CB-4954-8F8D-996C89CD493C}"/>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11245936-7EDB-4DBD-924E-23D0D49A3F52}"/>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E96281ED-089F-4107-8229-E4A947FF5C7F}"/>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B6B2C634-FAC4-4E76-88AB-00A6B8078BF6}"/>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BFFD1EAD-C876-40EC-AE49-DCD59E47D92E}"/>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6FCA7289-A855-421F-A8A3-541717D24BB4}"/>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E974A3A3-E083-48D9-8BA2-4E24665CCCAB}"/>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83F4BE95-27A2-408B-9ACF-9CFE5766B53C}"/>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3F9D3147-DD2A-4EF9-9AB7-F18CA6964E9B}"/>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345C1FFA-7364-4EEB-B894-54E03B10E207}"/>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E9D828C2-3A3E-414A-8501-C0D1D70A6358}"/>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71800752-6D0A-44C2-AED5-7C9CA9D2A9ED}"/>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755F600E-CBF2-4075-A850-6F4A21B841A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0454D7D4-6315-4F4D-82F4-018053FC032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1A9282F7-AE0E-47B3-BA50-1CA6E03F466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1FCD2411-9A42-4B1C-8E15-42D067372401}"/>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0CD01C61-24D9-4652-989F-1F7FB079DC35}"/>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C2835EBF-0059-478A-A45F-54BE4CCD55F1}"/>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92D481DC-F304-4D83-8609-66D16EC7242A}"/>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12027259-3985-40F1-8641-4B6870CF0B55}"/>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CD1EC536-6A33-4C87-9B79-E40D6F95350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FAD140B5-F00B-462A-81A7-8F7C0C9A10A4}"/>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9512F6EB-290A-4543-8847-5469516E0851}"/>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7CEF27BD-363E-406C-A71E-6A49BD23929F}"/>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E37C8D11-C618-486A-AE8F-F9AFE88AE8AA}"/>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B6BFE84A-912F-470E-AA69-CE1BE4E7683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6B403E39-AAD9-4594-BA96-B42912BBDEC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29BA95E1-1717-4E2F-ADB2-528DF3CB8D9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16A82ED4-6EAA-44F7-80DE-76419DFF839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29D0E290-6BC2-4E7B-A6F5-5680CCC1792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95A46FF5-A3F2-456A-B788-306DF1DF205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DDB780E8-08EB-430D-B50A-39A77CE7721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79E959F1-F7DD-49A8-8ACD-55BB82D8C8E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1FDB00F2-B8F4-477F-A335-C6BDCEACCD1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82FDC059-7E22-4817-8060-36E61A83691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F123A8E3-0E15-4509-A8F5-6A2E0374972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6A92C15A-AC38-45B9-9089-EBCC967053EE}"/>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4CFF2AA1-D1EB-496A-89AD-2782E4D575B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04F79FB9-7B0F-477C-8D3B-11523AA2BB9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40E7A92E-8555-4AE0-BB27-1083037810E9}"/>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0E118A17-97A2-4C0F-B6C7-1CCDA1F3978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F50107F0-8CAE-4891-9CC9-8665D3FCBE2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42AE1D42-07CB-4A39-8EE7-12A16BB88A6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E7B2D485-2A45-422C-9CC8-DBA30B2AA0D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97976785-554A-43ED-85AC-870D4D3DB8B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FE3BCE75-65CA-412B-845D-91562A38938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98E3E2E9-F048-40CE-8A3D-CEB1E6B6E77A}"/>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970B0C91-06FC-4A1B-B0D4-00291F7A917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19C56456-5CCA-41ED-A75E-0EB00477E438}"/>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10FE63AF-F399-40F8-A74C-908B3DC36FA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7FFA7866-9D32-44B4-B9FC-6C9978C5E5D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0F0C3BBB-99CF-41BB-90DC-5D17D5FE610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F153CC0C-E305-45A1-A5F8-D0AC74CE439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34E7B5AF-3425-4BCC-9C2C-37101E4E885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3ABDB86B-EB86-42EA-AA6C-887D716EF4DB}"/>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69613ADB-E7E8-4CFF-8417-7FC3BF43E23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9176ECF1-4250-4193-9568-129EBDFB8DA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61E120CE-75DC-4A42-BC68-F27E1EDE4A2F}"/>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4E1F28ED-2B1B-4A0B-9ADE-2D1BDDE75A7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C152770B-0722-4BEA-803F-1C389FBF05C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38ECC630-1BC9-41A3-9905-9F8890E68652}"/>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8835D9A8-EEF9-4FD6-8D42-0EE9C482D42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904FF75A-5F6B-4C08-BC7E-4FAEA2F47CA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46C6471A-4213-4017-9FC2-A27B74F9D26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02739851-9C7C-4E47-97E8-78527F50D8D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7FB5A880-E76A-4D48-ACD0-9ADB69D9073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B3B27C7C-EA8E-46B6-A56E-A56A647AFBB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ED5BD26C-77C7-474D-8496-C55221D6E07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3FC08881-D94D-423F-8AE5-BF8FD48A9B0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E6AB1D7D-4393-4411-AD0D-20D199C88410}"/>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0656E74E-67A3-4F68-AC28-4CC53E5DA62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1C22DA3A-0796-4063-9810-EC1609E186A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82C4BB19-9102-4E26-8F19-079F3722DDDB}"/>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60EB8FBA-A2E3-40F7-B9EC-500DA3E4F0E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9D4A112F-AAA3-46B3-AA30-709A134B0F8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59DD951E-8A15-497E-8B29-9C6D07E0C27E}"/>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FF014897-2B49-48D6-B39D-FD84F1101699}"/>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DDD3C487-0121-4AAD-BCE8-718448E091C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8DECAE52-21E2-427D-B2CA-16EC219E1B42}"/>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209A6A3F-FBBA-4621-924B-E4A5E8BDF1AE}"/>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F001D47E-3AFC-4717-8AB3-3E3AF0CB814D}"/>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9DB05186-5475-4CF5-AA3E-46C47B2A0061}"/>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E860AAAA-B787-4F07-AFC5-F2C703C0F63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8A304AD7-16E2-4143-B2F4-2FCC1800295F}"/>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2E19C83A-2274-4E9B-AB3C-50D720348621}"/>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DA29A128-A849-4E4A-A609-EABD62B5AFE5}"/>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832A751E-8785-4AF1-AF2E-0CC62A3A610E}"/>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3AB458AF-147E-4304-A4D5-5F2DE804449D}"/>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217C24A5-7733-45F8-AEC7-A00BF5D24DD1}"/>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1D053AF2-951A-4098-8786-1C7D807F6E8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21461C09-8375-477C-B6FF-0A6A93711F79}"/>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68A1421F-7550-443F-8244-91363BE8506B}"/>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D4ACF015-2091-454D-9B2C-24D71DAB9902}"/>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CAC6C936-D717-456F-8720-882262F83E55}"/>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D6E96F7C-228E-43CE-B1A1-34BDDF4C37E5}"/>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23CA6E8B-E37B-4E56-B23B-580454B1810C}"/>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60E5DBFF-31FC-41BA-99F5-CB4C40986FEB}"/>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3FFCD51E-9BAD-4AF8-BAB0-84B653FD9385}"/>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7C5E2DD4-FC9F-4A0E-9D7A-EEC0F18429EE}"/>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B44CE1B0-2C38-4C06-A09D-FD781BB38322}"/>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DAA66E60-616B-447D-9735-20ABD7A2BCBD}"/>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34E73EAB-6959-4789-9958-BCCDA3CDABFB}"/>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B4B02151-8676-4EB6-A961-8E0E3EA0602B}"/>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022D783C-011C-4081-9781-E452EF0EEAA2}"/>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B7F47F48-E35A-41DA-B9FF-6DE0A6CE049D}"/>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FAB383F8-FDDF-433B-A05E-0BFD32FF3D74}"/>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134CF5CC-502A-405C-8324-80EF3C400DD8}"/>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B0C6B45A-7595-42F6-8C91-438B35461898}"/>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A0C05C8A-AE21-45E7-BC0D-BE9143A7C57C}"/>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3B40F202-D10F-4EA1-8A43-DB93DCB2AC13}"/>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3BCC5187-2A6A-43DF-B7C7-FD560EEC2B1F}"/>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19ECB994-9AC5-4F9C-8AC4-3102788174B3}"/>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B1B22C68-B5BD-4599-826A-3C397625AE91}"/>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35112779-74AD-4F68-9FD1-0B55D2A4FA92}"/>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734CDF92-3974-4658-AFC5-4F5B016C43E5}"/>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36EB3EEF-1F4B-47AB-8F6A-50D28FF8DF13}"/>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6D649586-07F6-45C2-A724-0050C47C00F4}"/>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3CC545AC-1924-4BD7-B246-722E35CC7BFB}"/>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AA10AC96-298E-4EA6-89D0-ADAD0DA12C3F}"/>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A7DB266D-8206-4419-BB32-259D7AB5C53A}"/>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A12A8CE4-1609-4E8C-989D-BF4CB4D375C4}"/>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EC7B0C87-0BD1-4BF9-A08A-61B6E997B9DB}"/>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BE76C5A8-CED3-4529-B552-8D32F081DEBB}"/>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09746819-F900-4404-A856-7457E0183DF5}"/>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4AA3E9C4-3E8A-4B7C-8AEC-ECD657D06F01}"/>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2FFDC519-6BFC-4933-85BB-41003497D347}"/>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049A159F-667C-4AF9-A254-F870344E7D92}"/>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E52CE0D4-8EA4-4CF9-A66E-193681A6A172}"/>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0E33F5F8-5B8B-4EBC-A238-EE16365B9741}"/>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B55F58A6-91AE-4FAA-A7B9-3E9C028F84DF}"/>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64951563-E790-486B-90A3-240324063CC2}"/>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802F9FE9-C11D-4F01-A777-F61CE43382B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13353778-96A1-4DE2-B855-8B142635494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6AB85C31-0AE9-43B8-9308-1DDEE312321C}"/>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D97446E1-6F1B-41DE-B991-209369503939}"/>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D1601A76-C220-4B3C-915A-6EAEA784DDE1}"/>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CFABF61E-6E06-40BD-B326-32C8FCFFBE64}"/>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99D83454-8BA7-480B-9A40-8D333BF9B16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9A36F25D-E441-428B-8F70-99FF454F76B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93A71DD0-C102-4541-91CC-25D97BC28388}"/>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C30CA1BC-0230-4832-BCF9-6B410EAE152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B97507B4-8F0D-4A7C-BFEB-BF01372C3BFA}"/>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A5614544-B867-4988-8246-A07AA42F1EEF}"/>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09EDB749-4C77-460C-96EB-6E00CC938E15}"/>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943C5C31-AE64-4675-882D-B62707CA64CD}"/>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5A06F0A3-12E7-4327-8DFD-212377B119CF}"/>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52551CD7-651F-4FEB-B4EE-BC922ED3F5C4}"/>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5E0F1577-2FFD-4728-8E24-690887D8A114}"/>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8CF69284-D715-49C8-A642-AEAFAC59BCC7}"/>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5652F991-8CB4-444B-A2A9-46A5F321976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D0CC291B-065F-4594-91C7-40CCE6986EF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EDF78C84-245F-4527-A1D9-391A99B9102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DB068461-BD5C-458F-ABBA-4A37F148275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B3184D64-D9CE-4171-A860-A9D2BF2A862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AFA7C0A6-3829-4A9A-86B0-CA679571A9A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BB5FBF54-B08E-4433-A405-16311CA414EB}"/>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4548E87F-2CE4-4E8D-BF05-0AA2A3650229}"/>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B9C70CB1-A574-4EA2-8073-E76A7D9AAEA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D1B40A83-7B95-45BA-A64E-50DB10ABEAAC}"/>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3AB681A2-E343-41C6-A3BF-CFC77624839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3525140B-6A15-4B94-866E-A57F908921E3}"/>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BCFD77B8-8A85-4A63-B03D-3A3ED0A1C47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6C26378F-F259-486A-B4F6-15637D6B430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08AF95BD-A0DF-4603-BACD-CBE255422EA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8493A54C-756A-49E3-97FF-75C3A1B3F21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C16FF63D-6625-4C2A-A80F-5EA992D4045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BF805F4A-260E-4E39-9F84-7E031222952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80ED9610-8DB0-4297-9425-93A84821325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B3B1EC45-9B3B-4B43-80A7-D767D9399EF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01B5A949-DE89-4B4F-99EC-2D119174371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C9552C91-83FC-43C1-8FC6-41D83CC320A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493CB6B0-B341-4AB2-A12D-407D95A1FB5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1305AD53-D4CD-47D1-9F4B-BD8C3787EA24}"/>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DF1BAB51-7C13-4439-8BB4-6D7A720C0D1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B3BB67DA-2815-4A38-9351-3ECF8DCBC41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19D6F745-87CB-4CE0-8421-47CC258E947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948B958E-32D8-4E6F-95FF-49E7BCD8100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3FA49E63-5C7A-4324-9E06-CD30D37C710E}"/>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EE806DB9-E8B7-423F-91DE-D04E04C0AB8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19C92C8C-E717-43D6-8B59-8C8CF50575F5}"/>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1D63733E-2B51-4764-AEC5-55D1CCD1FD74}"/>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4A30E464-DA41-4FAA-BD2B-A7317A9A06E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6F236088-2069-4D34-AEC0-8DA5F27C3B7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EC25931B-457C-4C24-B947-065E04DC554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72880B06-50FF-4BB4-AFFB-009278484F7D}"/>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AFB150F2-F208-4B95-A2F5-DB9A144969D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FAC1E23D-49DD-4423-85CC-62662B23730A}"/>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A3D1D990-4412-4D68-8230-D154997001D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F9CB5989-559C-48B9-A67A-35A6DF43FFC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FFF05516-9D6B-44EF-90DF-EDA6FB8E380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01E1D8D4-363E-4CFE-8647-04022CD0CB7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5AD19AD3-4B59-4B8D-B5C1-B86F1CFECE8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06004040-F26F-46F5-AB7D-821D3C691841}"/>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71181D01-0855-48F9-96B4-025C541E846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03D0FABE-3C7C-49E2-93F9-8413E1827A0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3E539FCB-22EC-4A2A-947E-0F49BFF22DB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0551CA87-BED2-4696-A683-4F3F0EBCE31A}"/>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10EE882D-4FCE-4BF2-BBEB-C3E2E8FD2AF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E82D4F3C-2AAD-4367-BBE3-61F03A368F2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38D08161-B274-4566-973C-52D28276180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9C84B2D2-3A42-457B-A579-5EFC5F6AED9A}"/>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0DE7248E-1F3F-4C03-AEF2-E9B39F088CE6}"/>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BBCF051E-120E-4B6B-9E8C-50C3E5ABD9E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874F25F2-DA48-4650-B1E3-AA01E6911C8C}"/>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EE3EF07F-168D-4473-8C47-EA172167C6AA}"/>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C992A2E2-848B-4A72-8A9E-AB2A1BFB1F38}"/>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9A784477-F716-4719-ABE1-2BCB86850AAC}"/>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5E14958E-83AD-4BE6-A56B-D701B6DC47C0}"/>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19080232-ACD1-404D-96BB-A3C6E2893AD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D7B1F51E-7261-4D66-AABD-448E8D6749C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F1BAF0F0-6F9B-4909-8DB4-4AA2C70F480C}"/>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CE6E6DD1-465A-4784-89B8-484138558A3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2421EFDD-65B8-48EA-B276-B92114C900A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8918153E-57E9-4640-AA23-B4B1786A2DB4}"/>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B255DC52-6E27-4EE5-84B5-BE01FB4EFD30}"/>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20DBAD93-AB5B-4886-8CF7-82CAE91BA994}"/>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58366254-1DEA-4602-82A5-1A911F623AFB}"/>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0A507299-E0B2-4259-AC0F-4C0344F80D0D}"/>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3140F2B0-0549-4E47-BD07-1005B8B7EB67}"/>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2F42908B-C1AF-4A91-8EF9-9FC151E4829A}"/>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9BD264AD-A7CE-4F6A-BFFD-97612DDD3E39}"/>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8F91FA6C-4F94-4DAA-B6F5-A0D33BFBCFA5}"/>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B98CC7C7-ABE4-42B2-89F4-FC0DA2C450C8}"/>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EDE305CE-ED28-4901-8260-345DE6B18C1C}"/>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ED4C5DF0-D3AC-4B31-B562-56A9BB2A99D7}"/>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E82D970D-BD4C-41E1-B663-BDCF4B6B3302}"/>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0E8AEA83-7597-4BBB-A063-107F8A1D310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D2AF20C3-25E7-4BB8-93A3-93CD4F9F763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A9A41D86-EC43-4323-AF1C-344F1B7B6D8E}"/>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02245204-4C6D-445E-A29C-FD0E673A388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1BCB0B3A-36DB-4A2B-B593-030B215274EB}"/>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855E4539-25BC-4769-99EF-65C832DC3A2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863CB4E1-BDEB-4D6E-B8CA-5A552451CA5E}"/>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00B532B2-DA07-48E7-8ABC-B0B01468C0C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8403A692-6374-4B2B-8CA3-604803999CE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2A415444-FE04-44C3-BA58-C13CDE90C5E3}"/>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D0E7AA8F-6804-47F9-A16E-33EF2EEFA8E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15DB6387-641C-4117-8DE3-AB1D918B8B34}"/>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036BCFFB-7B30-41E7-88F2-6B9280245E8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75D532A0-4BA1-478D-BAEA-2484B61BD62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EAADCF99-E776-4BE5-AC63-32275102EF8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5BFD95EA-7DE0-40FE-8B3A-1DA53E31002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EDB28609-A85F-42C6-B991-88B7737ACE8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620B5307-D00A-4E6F-A7BA-8F0B9C3B6B1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11797F9E-1AF7-46F2-9CB3-57F0F9019C7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198B4987-24F3-4FC2-B1FF-3313B04D6D2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262ECDA6-0826-4A38-8F1D-D8D82907E0C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5CA45EE9-C60E-4308-996B-A6825EE2B79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105A3DC9-AFAB-439B-8AA8-070ED432940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3E5B4013-0AED-4AA4-AFB2-E578F8325954}"/>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D051EAF3-3A1A-4803-A96E-6CE6DB14ED9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10F969CF-D745-4AF2-9F42-2D9492897D8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C8BEE7B7-7FB2-4553-BB2B-5CF9A8DEF0EB}"/>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3F6E6EB5-2763-4C99-BBED-A09327277032}"/>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1015B58C-E15D-4F80-ADCA-0332F5647737}"/>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9C50FE5E-2F33-488F-9D0A-9D6B16D33F6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78AA195C-CEF3-4E40-9367-B4974982F15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4BE9B240-8240-4D00-8C1E-610C88618DD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59414F76-A241-4FBE-A3FE-9DD0AEF2FD5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1E485AF5-082B-4D98-B38B-41A35E92660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749C019A-D8CD-4628-8BE3-43A969D0D42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9FA5A0B8-ADE8-489E-821F-C4D9542C3126}"/>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C65465F4-0901-40CD-92FF-47CC51972B0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4000CCFA-F454-4D64-AEB2-344DA60F71D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49669CE5-717E-4247-9E37-BD428549D3D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013D09D3-29D0-41BE-8E71-2DE421D98DA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E2A0E336-4D86-4E55-A3DD-E5A12C32885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C4B05C62-EDD9-457F-A0F8-982B69732A7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85F12EF8-061C-4FD5-A4F3-5703285072CC}"/>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F5F8FE9E-B42A-4287-8C72-979D2969D6A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CC3A28F9-4A10-4EAE-ADDD-0B99015AABB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DF9B054F-31E0-4329-80F0-810B5F963259}"/>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47867D4B-012E-4374-A703-F1A4B264DAA6}"/>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62102CA1-07BA-4FBB-AC58-5EE4A9D0CC7F}"/>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52FB5262-CFAF-474B-8012-23D181549BBB}"/>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85116271-3356-43ED-9B40-C1B3895EC15F}"/>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22A92035-590D-43CE-B798-576D4D03575C}"/>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C2BA29B8-26A6-44E4-A9B4-933178B9EEE7}"/>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67FC693D-FBDA-45AE-833F-7DA6D6DD6BD3}"/>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F4B8CEA1-66BB-4493-8BB1-182416828D5F}"/>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F2A61141-25B4-4998-95B8-4FDB06C8AA18}"/>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036AEE36-8018-412C-803F-00CD8F7AB448}"/>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7A390A77-2993-49DC-AEC5-761A4F5CFEE5}"/>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48B0062F-39A4-4F9E-9535-C87FE6F20494}"/>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F52D57B3-AF59-44EE-BE30-D7552E0ED51B}"/>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A7B50C6F-BE65-438D-9136-F27695028255}"/>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EC8EFA84-C7A6-4432-956B-295ED3FE6AD7}"/>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C7355E6F-E187-4CAB-9B77-501210C1F7EF}"/>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70F0DA6F-57EF-4876-9757-E3D8F777E221}"/>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56691190-C5F7-49B2-89EC-0FCB8719420E}"/>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74F19BB9-8DBD-4272-8A4C-55687947B739}"/>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70C76FEE-53AB-49CE-91E5-0D885FA6A8FE}"/>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D3C3244D-086F-419D-98EA-E4BA84C0AD0A}"/>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6DB8A633-79C5-49C0-B070-5EDEF2DB8E1D}"/>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AD97FB26-50AC-4963-ADC0-E53BC79FBC9A}"/>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CA6E0FE8-27E8-43C6-B3CE-753D59F6FEC7}"/>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E6277603-4E3B-404E-9AD3-0FB6B737492F}"/>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CBA5A6BF-952B-425D-99C8-891EAFF4A841}"/>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C173D069-71A3-4E7E-ACF0-022935D56060}"/>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BBB1E13D-CEE8-4285-9273-6BC5B18D06E5}"/>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64844223-2EE6-463B-8678-96F284685F32}"/>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0C5D05ED-7C6C-43E3-8E16-B6EE4A180491}"/>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F21F0288-5B71-49D9-836D-38352A8B3541}"/>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D4A15295-25F8-4F85-A95E-1771B1063AEA}"/>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6F9C0A1B-89A1-48F6-B4C0-B8A5EC0F1814}"/>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787C9B7A-8945-4CBD-A215-AB43388FD88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2F129FA0-E70C-40C8-B301-90A0B0F219DD}"/>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D47D9536-6EF4-4FBA-A3E4-8058B70A883F}"/>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AA02AA2C-7C83-445F-8294-61062ECD1CF7}"/>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9A37D861-83DC-4B0A-B6BD-EBF6EA2F660B}"/>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8DF6E7E8-0846-4093-B535-714C81F4F41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E011D981-C63D-4935-945D-FC75A1250EC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0E958F10-37B0-480F-9D1E-7D050C7E709B}"/>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69C27299-D718-4728-92B8-CE84725525D7}"/>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F788F019-2784-43BD-8084-53E9FA00F92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64262DE4-16C8-4F4E-AEA5-AEE910D62036}"/>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43AB5E58-10D4-4225-97EF-8ABE2EA0D587}"/>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568E6167-C27A-40F8-8294-7C5B1359E685}"/>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9B16D1B1-9EF8-4DE6-824F-B53B31D96580}"/>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F820E62B-2E39-4547-999F-0B268D6FEC08}"/>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4DEFF93A-60B5-4403-A4EF-D5E41AE36F2E}"/>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9CA37A95-A113-4395-BCD7-152813391EE4}"/>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39DFC1CD-ED81-4549-B6BD-9A008044D61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3C76970F-B948-4443-ADFE-6A5610A6CFB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5FD3FD44-B96C-429A-8B21-C912A6A2E25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8FE5FBCA-6C81-4A41-8317-897AA2370B10}"/>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234619C1-EC48-404E-9CBF-A85B84F98E1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97519E07-ED36-4161-B5E5-4A731A19206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DF34385A-A377-47DD-A2EB-AAC724BC863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6B84A818-82D4-464C-A22B-54412020294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D143962B-2149-40E1-9B86-1526E1A2838F}"/>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184B153D-4000-445A-AEA3-3BE6069850F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1703F4B7-A34A-43E5-9DB6-7D8907516F5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3E129E60-CA25-41D8-9B5E-2C6F49D4B158}"/>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8E5B46D4-6E6A-490D-96E7-8B54C458B5E9}"/>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D63F0CBD-75EE-44D0-9A2D-DE2BA1F7E0D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38865E4C-00E3-49DD-8704-2C1FE657B0A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A90D18CF-5E8A-48AE-B9FA-1F31E07DA662}"/>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C9C37BC4-4E29-45E7-AEA5-A0A2B71598F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A6534158-96F4-4E59-BFA7-7A13B6D219C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7660057B-F36D-4616-BA9F-96BEE143A98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6631C5D0-1505-427D-B010-E3271417C96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5A52EB47-0643-4D1D-8244-5693234D3DEC}"/>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F12A7252-BF28-4840-B720-84490356602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0FD01C94-DF0F-4B63-8716-E32BBA7FB8C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259453D9-7C7C-4B33-9911-ADAB7B002C08}"/>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2A64A27A-1EF3-4A8C-92FF-05E13B4C4DC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715AA477-9A7D-421B-9EC1-5CE45EF279D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B9E8E33A-B428-49E6-AB13-F20809A6ACA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AD55BDE7-8632-4C82-BA14-2B13B1151CB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74A4C607-55D0-4F32-8073-2A45DEE832F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5A3DDC7D-AA57-435F-BE3B-2E68CDB3E4C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1014C17E-4041-46EA-9634-AE472A068344}"/>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9922C64B-407B-4316-A87D-B54DCF10561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C4730CEB-A155-4935-A002-28982A3715F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F5C47439-E9CC-4534-9FD5-A68B19818D4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023C8334-4A23-447A-88F0-DBDC2787787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6B7BC5BA-E06E-43DB-8503-2624878AEFA0}"/>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46D75A28-7212-4753-B658-98E18EE986C9}"/>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A4E10DC3-1B56-4DD5-8208-E19B450B118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D9F6AE8D-A094-49F0-BB72-EF6EB91FD9C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79B4230D-A75D-41F7-90BB-CF9E132178A0}"/>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C46BA673-5FDF-456F-B0A8-CD35D4D2263E}"/>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F95A0B02-EB55-40C4-A4A6-4A59F0E3102B}"/>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2F0AC06A-D437-4322-9C77-090810C5A9B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3E5BF423-3535-469B-843D-F9722B6323F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2A847DC0-5725-4932-BC99-0D07476586D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13DDDD70-7F15-41C7-B5CE-5924986EA32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D9DCF6E2-5F29-4B1A-B5A8-A000BD6911C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145AE641-B6F1-4C70-B5DF-1037ED48B6A2}"/>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D83579B5-DE97-4932-A66A-C91BD9EB0A5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E432EF1E-C47E-4396-9034-8FB13EC0B21A}"/>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F5E28755-F3EC-494F-8289-337E90AB792C}"/>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D6A9A481-A6B3-4A8D-B051-07809CE0283E}"/>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7E4B2E66-57AC-46D7-B716-4EDA590F829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14A945EE-FF1A-4184-9852-D118B406323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1A9EEDA0-450E-4525-8103-35F6C92D04C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AA6CD2B7-2F41-4625-941B-8904FED3EF33}"/>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A1157CBF-CBBA-4DD1-9B58-2E2B858366BC}"/>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C3D196B0-B374-4B66-ACD7-920CA65C457B}"/>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03033335-7529-4E3F-9DD5-6236575CA004}"/>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DE4A25FC-E0E8-4727-826E-FBA455E9BD12}"/>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44A09D39-B26F-487D-B5A8-10096FC40502}"/>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ADB7B2C9-7973-433F-BFFF-11C449B3FA7F}"/>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1A3893C5-0B94-454C-BA72-81C751F39C5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69977F92-E442-4FFA-BD09-FB87AD3FB39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7C3778DD-CAD7-4535-941A-8B90E69E99C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DF6FD83A-BEB9-44A5-A7D7-568BD1854F42}"/>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789772BC-2D91-4AF2-9F54-B81AA63EFE14}"/>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F5103CBA-2C09-440D-99AE-CA70B757A172}"/>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B89CDF29-76ED-4B3B-8C2C-C313A6261FC4}"/>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D222FD3C-C035-453F-AAFB-EBE65F822D5F}"/>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BF34797F-6D09-44CC-9296-43E0545E2B2A}"/>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13940225-DB82-4277-A33A-51F11505E9D8}"/>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ACD8E0EB-6861-476D-90FD-C22F92D9A29F}"/>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D99C9621-87B8-41D4-8B70-BF024BE68F88}"/>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3E48EF50-C8E1-4AF3-82AA-17636C91F77B}"/>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0C3C753E-E30B-4F4B-8B48-912114F7EBF5}"/>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BF68DBD4-FBD7-47B7-885B-0377876CDAC3}"/>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2FC695A8-EB71-4F4A-97AA-D483DD498FA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054A77F8-C1B7-4F88-8B55-B9DA78A8AC69}"/>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0E87F116-0274-4E39-A6A5-467482B136B6}"/>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1F88FE0A-8D9B-453C-85E8-91C3530EB5F7}"/>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3B53EE25-4104-4928-A4F9-E56092F5F342}"/>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28099CB7-B779-4E0F-BBE8-B3E3E85E81F3}"/>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FF4D920A-0DCD-46EB-A42D-BE42D49E30EA}"/>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7DFC4C15-D471-4BB4-9FA9-B4D81FE65CFA}"/>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1778493C-18F9-4B2D-8B0C-B6DDF3BBDCF5}"/>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C0A8E8C0-C92A-4434-9077-4350D7C0707E}"/>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EAF0E2E5-B525-4C73-8E13-13BF27CAF8D8}"/>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700291D6-3785-49B4-A5D6-BA1F60F5C50D}"/>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59910374-F407-4012-9B25-0A46A37D4EF6}"/>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BE62E441-5F7F-4EC8-A1C3-8B597B329627}"/>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A68DBFA4-75EB-4DE7-B41C-0F161D50625B}"/>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A4D62D78-2EC9-4028-9F46-B9E26F9440CA}"/>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D084DE76-DF3F-4EDD-81BB-51EF0E46D713}"/>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97120051-F2C5-49A7-8B82-240B25A6FFD2}"/>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9EE15EF5-BCAD-4D50-8DF8-9ECB447BA3A4}"/>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15894635-E012-4A7D-9E4F-23FAA48662FD}"/>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132811E5-7294-4A3D-9AFC-A00BB612A9FE}"/>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F68CB676-7781-4ECE-9DC6-26FA27216956}"/>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5A5A69F3-6E1E-461E-BA2E-3952DCE4CAB3}"/>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B8E6FE5D-85AB-47A0-9361-B93D8DECA138}"/>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3DCC8ED5-E894-492B-82CD-DCAE752AF002}"/>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2F4C9E54-511C-4EAF-A426-858EED6B9DE1}"/>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40AD3EF1-865A-4FDF-9FF1-781B565F9EF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B033B173-AF46-4456-9BBA-F8C62970AEFF}"/>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0391E0AB-43F4-4BAD-B6A0-383C6520EE95}"/>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FD406A0F-0B6F-40B9-8213-0D411AA813FD}"/>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40274FB0-FAE4-432C-9134-70984C935B9A}"/>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BF693150-4ED4-441C-9AC2-40AE7DAFE9D1}"/>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03F89718-0420-4AB8-A526-9B6EC27E58DC}"/>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2CB9F097-B555-433A-94DF-D6D4F196D6DA}"/>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18FC998E-2084-4AF2-97D9-9C9FCA7665D7}"/>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89553254-782D-4308-BA04-E7A98D3D903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14FE478A-49D0-4F43-AFE3-68BE498A75CF}"/>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136BFA68-C7CF-46D0-8D53-CC3DE8DFD3CB}"/>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A7C517D3-AFBD-4D10-88BC-F4904DEABEC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45E4E2A6-A480-4397-8175-036D5F54941D}"/>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961E3BAB-DD42-485B-9E3C-A73B849F545B}"/>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598C5833-DC4B-4799-8B2A-9D5452DE616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0EC247B9-DC3C-48E7-9D5D-652C76532D59}"/>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2E66DC6A-DF5D-426C-BEE4-64E808317C36}"/>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829D7026-C65D-4311-B424-4D97B4F0E23A}"/>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B61BAF0D-99EB-4B0B-A8D6-66CA50E70416}"/>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4C9F8ACD-698D-4EFC-8BDF-9CBA7E919AB7}"/>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E6FC9447-7812-49E3-91B5-4E6A23FA39DF}"/>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0F232EA5-822E-4224-8FF0-117E769F86D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CACAB539-C9D2-46B3-B081-224FD0E477C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BFDC6DF4-A82C-4CF7-A754-46FCB2314249}"/>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DB5A7B15-E5FF-4DDB-9621-DCBED6358D6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10042102-F06F-4973-93BB-FC8C9C51E0B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88F3C420-80DA-4881-B92E-22F6D3A717C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2E2D47D1-23B9-4951-A8C4-219B93319606}"/>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4A9276A5-AF1A-4CB4-AC77-E00CA6625D2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5941258D-31D1-4393-834D-8E43B52FB0D9}"/>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C5C9A62D-1E46-4B8E-8455-6545611CADD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CCEE80AD-A618-45B1-AC79-A0C344949C15}"/>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AFCF5474-4E8C-4087-8AEB-2DBB86A9C57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4C92F3DA-8FBB-462D-9930-05ABB3B5F83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54DFE1BE-549B-4EFD-AC90-99D043968FC9}"/>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F97792EF-792F-4E64-BF4D-0A8DBA3CE65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EFFE132C-16CB-4705-AE81-95EFE5D27C8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A8B83D3A-550E-4C49-A69B-499193E61A7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5A5C3D21-51BF-4742-89FF-1D4DDEEA626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75B5B268-963D-4BF8-9CF2-C305405BD16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D5ABFD3F-5698-4149-B653-CEE1627C93C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02F6753D-FCF1-4CE5-97A4-D4689774B6E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95428567-47A4-46EA-B6DE-DB678748BA2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A3DE694A-1CAF-46A6-8EBB-D79F7D94D6A3}"/>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A96C5470-F8E8-4BF4-A37F-4F2462EA55B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3D467C34-69F2-4ADA-BF5A-F7448BEC6C5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1AC4B034-9163-403F-BBAF-D3BAF094238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6F9CE87E-0FA0-4390-AB92-7340E047DA79}"/>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4BF99BFE-9DA2-4D0C-B93B-B38CCF9FC51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7FAFA883-5F9F-4F58-ABC5-EDB1EF0D37B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7C6CD343-1D59-4184-BD61-8AA6A13DFED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99298279-3107-4146-9305-E1FF83DDDBC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609DD308-085E-4D98-9AAE-B65E805417B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5A84610B-BB62-4735-BD67-03BD853440E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00751BAB-4EA2-4C4F-A9BB-8C10F1E3607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D6D1A8A5-FB5B-4A45-A1CF-16EC4ED87611}"/>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3C8F7A0C-817F-4E75-B236-14E6F2487AE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753E0AE2-FCE7-4897-BCA9-51582439478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12E2BB1A-9939-47A8-A450-ACBF665D7E5D}"/>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8C96C0A3-B730-4DAF-8C43-DC4924A2EDD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A8F7E199-FCA7-4B47-B79D-998045D2017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CA05B6E6-AB5E-4BF6-ABA0-566B2B79979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011877F7-5194-41B6-B8A1-E39E939DB5A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A2CBA755-E968-4519-B7BB-C6F713FD2C0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70FCA2A4-1D39-42B3-89A1-10CBCE59B60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37274174-060A-4324-8E75-9515A6D56FFC}"/>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EF82ADB4-5F11-4DCA-A4E1-2F48B6D8521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D5CAF427-A6A1-4B51-9820-69FAB1BCE6B1}"/>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CB3098BE-A190-43C0-A365-AE19C875C26A}"/>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5A7ADAFB-D90D-4E7E-B8B1-65524F84E904}"/>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357966AB-3536-498C-8D74-A6459EB2AB4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4D4CD049-2C6C-40A3-9027-AF3C50E43DE5}"/>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FAA766A6-28A0-4EA3-8B5E-86294EF3450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91A6C743-C494-4225-AFC0-85AF16DD3BC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7BA68D8F-E53C-4EEF-BC82-73F4A3F231D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03014128-F132-45B7-A84C-7C331DC3FBB8}"/>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561BE502-3140-4236-8508-029893CFB737}"/>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8EF7F9CF-5236-4C4C-9113-4B5EA58FEFC5}"/>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C3AC08F8-4503-4EC7-83E1-F823D88AE13D}"/>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97D8713B-FC61-4EED-9007-80DD2A81FDA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A33C9541-AC3F-4C44-B78A-CD8CE503D072}"/>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B27B1EB3-CC72-4EB4-AAB1-94C853E5CE40}"/>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EF35B7BC-1313-454D-8324-B2F906AE3FB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7366C015-7740-4031-9C05-AB0D7F26E496}"/>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9495FCA6-1927-4221-8C9D-81F0A5526943}"/>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97A37532-7E94-4BC5-80BF-51636F54D9A1}"/>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5057AECA-0EE1-4422-86AC-CAA34C8532BD}"/>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F88B3415-20A2-47CE-8EAA-1EF134CB11C6}"/>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0386CD44-A557-49E4-8B4F-D5BECEBB83BA}"/>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6B90458C-B73C-4BE1-9333-947526809A68}"/>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BFD033C0-4B23-419A-8CDB-5B6549A69155}"/>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AC10F11E-DC06-44C0-927D-C7D7ADC3A438}"/>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F6CB60F6-5D09-462A-AF46-3B4E604684B8}"/>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BFB1F35E-1458-40B0-B962-20C4CB424D51}"/>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9E7B4212-F3EA-4B17-AE52-6C00BB1B1633}"/>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C1172C80-21CE-402B-8D14-3DD9AFD51709}"/>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FD9D38F1-7FB6-40A1-90F6-332D2FBB59CF}"/>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9B595A2B-5F23-41DC-BE9F-19C697E99F2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E8C4A778-CC8C-4135-ADAF-FC564E297951}"/>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FD443298-5888-42B4-9E02-87E274587AA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62A952DB-D4A3-4BA8-97E5-C543451E012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A6617619-DD84-40A5-BFE5-4CFC642E997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60F95233-4399-44DB-9DFE-EF0EF010A5C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A77DAAAB-B84A-4628-828E-AD57A7174CE5}"/>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EB9717C8-C3CF-4F1F-B2B2-737EDE6C97E9}"/>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FFB9288B-96A8-462F-AB2F-5A9AA19BB26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B7C5CB1B-DBE6-48D0-AD42-8EE2E96B9E8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FBA0B972-F107-4F45-BA41-D6FFF60548D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21E95C25-E9ED-45FF-B25A-E89BC112A4E3}"/>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47AEBA28-E53D-43C9-A4DA-0659DF0E6197}"/>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21366A06-1D7B-44E9-9972-E319C0CC3A9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EE7E89F8-8995-47CC-ABA2-1C238177737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A70F25E4-A01E-430A-A16E-7C12FF3009E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948299EC-E080-4E97-9DEB-BA06BB98075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14BF28F5-FEA0-414C-8F34-43D5C4AF7B8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1AB505D8-31B2-45C2-9E10-764A72452A7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A98230CC-0776-47C7-97C4-FFA24307569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83E70FEC-4522-44ED-9954-73F270D96D7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83DF1029-6892-4A48-B288-68519D9F147C}"/>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FE05A03D-0252-4C45-A3AE-97EAA476712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50217881-7E39-4CF0-B442-FBDF30257B3F}"/>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338775B9-E538-4392-ADE8-20C92D794DE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E5928EFB-6F7C-4B78-8DDD-1DBC42223A4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D75D0CA2-6BB1-4799-AD63-B283F09F42D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189A2C36-2E05-4300-84D0-42C8C1CA2E1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5972A64C-3F8A-4157-B9EB-B8CB85DAD84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4FA06E73-57D1-47C8-A52F-1C09C50F682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1B23783D-13A9-4239-BE1C-B23086AB09B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FC3CE59D-DBFC-4D93-B65E-5D727FDCE28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5570893A-C349-407A-AA96-0BAD457FC4A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092DA99C-D575-4610-8844-BF5A4FC644B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42730F3A-BD70-4388-9BC2-6D9BE23DB88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30EB8DDF-96ED-446B-8EB5-6434131DEABD}"/>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1D6D3B39-8AF9-49EC-9807-B757EFC3D02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1AE2F73B-983E-4CA4-9C03-7A8D4F76A7C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0AE082F3-037B-48D4-93DD-0E379694738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2F700E33-DCBF-422B-8EA9-CFB832A4214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D15E6413-8DE5-4B4D-8477-5AD77EE9BF4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657AE97D-8CF7-4948-9C74-8B2D03DD333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DF5C8972-B968-47E1-8E7B-B55481B5A01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03A246E8-D2A5-452B-9FD8-95981DD0B78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DE2EA5F0-518A-429A-8D85-E8F0D6DC55C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24FCBE68-8409-4B10-BF34-EEF6889C30B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8EB5A586-4075-42D8-AA7C-C9458C5EF36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9EBC88CC-9DE0-4A4D-B0CF-CD93C8CFB37A}"/>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FA1B32EE-A809-402A-8679-97839A9B8681}"/>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510BC354-B2DE-4BE8-9932-A12341881853}"/>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9C28B4CF-C2B7-4CB2-B858-718CD3EA504F}"/>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E8A96B27-2ACB-4ABE-AFAC-55DF0E5918A6}"/>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D2774D89-2023-473E-A472-38A66ED61023}"/>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88B3AE12-F0ED-4EBE-9484-0BD2B8BAB6C0}"/>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488694FB-8AAC-4DC4-BB72-0D21C37DC79F}"/>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7B089095-B105-4080-A0BB-33CAC3F81752}"/>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182EFD7B-F1A5-4963-A144-6ED4F96317F0}"/>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D4210450-3AF9-46FA-BC6E-BB6CB3642A27}"/>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7BDA883D-3D95-448B-B715-D816FA799C5D}"/>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398277D5-F844-4EE4-BB05-49CCF40BC0C1}"/>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44A43CF2-69D7-4EF7-95C6-BA86CA4D894E}"/>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CB5318FB-6401-4257-B95A-D64C3E35F60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2F040D3E-1A67-4D9C-AE52-A377521EC38D}"/>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17E96163-C0B3-44DE-875F-EB83CB6B54DB}"/>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E8BFB979-163A-4857-8C7D-1CE1B71A171B}"/>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0746B87B-9462-46D5-AA92-FDB46AAF59FA}"/>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EFC5557F-A7A4-4037-94A8-492378CCCF3C}"/>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78B4E01D-9E2B-4984-99A4-DCDB55E8C896}"/>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61328C07-64CC-4DCA-B6A6-15804ED14051}"/>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903F1FF3-A18F-42C8-8073-A73103DC8CCC}"/>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7473780D-94ED-48AB-BC1B-52754BC564B4}"/>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E4B2C3FB-4C76-4B38-95F6-05E7D8EE9F52}"/>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FDD2A4CC-E70B-4EC0-A1BA-1D0773F9D96E}"/>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644A3943-D66F-4E4D-9041-4E1AEC0A15F6}"/>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3CEF1570-1DED-47FE-BA3D-6DDF9304F604}"/>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FFB185FA-0D79-4FDE-A8C3-915AA626E6EB}"/>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C25AC14F-AF56-4972-85EF-6C132E3FEA2C}"/>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9C0966E9-E912-4AD3-B764-A4BC2BE509DC}"/>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6E25B602-F609-4719-8A7E-085C88971F38}"/>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040FB092-0FE2-4ABE-BCFB-B8ADFAD16A49}"/>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D6B963B1-95CC-41A9-A230-BA424FC5053E}"/>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A1A96EBC-0AD1-410B-820E-8CA4DC1AAA8C}"/>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2767CBFE-A141-496E-B7A6-62C6D62AE1C3}"/>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D01C234F-0DF6-4838-B16B-CED9F5108D74}"/>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A6810076-5083-4226-BF5B-099B38A1118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5D58AB60-B9B9-4C58-BC19-757BD035CEEF}"/>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F09662BF-A1D5-4A6B-80C4-A53CD7960DF0}"/>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3C766E89-3DDC-4F7A-9009-9A0981B82D9B}"/>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77ADF921-8EFF-4262-94DD-4D5791032F07}"/>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4A282D6D-6370-4BD7-80F2-301334F5FC53}"/>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8AEC8A3D-AC72-49FE-B0F1-55870B6EA411}"/>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016E7723-C8EB-4AE4-9989-233020BC308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FB6AF79B-38E0-48EC-B87D-5E4BBF8AF574}"/>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572FC238-8E58-4FA1-8605-8A299737F3B1}"/>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B95E095B-09B7-4D8A-98F8-FA16F143ADCB}"/>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F66F2130-1312-4DCC-A0E0-A13FAC715246}"/>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9EDEAE09-D21B-441E-919E-722E196A1757}"/>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FBD8C966-EE2D-400D-98A5-4652BDA8985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F3341DC2-7069-4BA3-A9CF-4D94C35EE1B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71B2252B-61BA-4216-B145-18AF251D2BB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0E93A9A2-387E-42AB-821E-6A3A1430ABE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42E5EA7A-DCE5-4D19-A454-B5E13500CE7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1D84E2C4-AAC2-41C0-B43C-D48862AFE014}"/>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AC5AEA30-BB7F-45EE-B477-355179CD2C6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856C28A1-8B36-4054-8249-9F2532EB7ED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02780E47-BA60-4E9F-9C82-FCAF8FD5614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31A10BB2-3103-4307-9DFC-90BB075F9E5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664FCEF1-572C-4B30-8256-0FE87E8415F5}"/>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74EC9174-8E4D-46CF-87DE-CC3D77EF7BA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9086AC32-F8CE-438D-86FB-C6AD662CB45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BBF57B18-FBE2-4FE2-9CA5-2AC51FA8894E}"/>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3A44D6A4-5034-47B1-A2EA-F39843982B7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FC34C5B5-83D4-4E4F-A18D-291DD634EB20}"/>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BFC1888F-283D-4AF2-BE16-B363602FAF6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740E3943-0D15-454F-85FA-4EC53D8BA4E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62B57112-D37B-49BB-B77C-1B395A07F83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30750F5A-1EEE-412B-873E-6164DC32AAF0}"/>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C5C1C785-2215-4C89-8C46-B7823BEC54A3}"/>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4D1655A1-DE24-4E19-9FCE-44457F5D515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8DB372F0-D5DE-4ADC-BACD-49DDD5DA6390}"/>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3C5A852F-8ACF-4C3D-962D-7C19D84D4687}"/>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3A65BC1E-241B-4047-AA54-F2977C1700B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167A7B41-A53C-4CA7-A821-85E4FCD7E979}"/>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2FCFCD99-26E4-4180-9D6A-6215116FE85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34498D4F-E941-45D8-B374-D300E352E2F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71B43645-F093-4A89-9158-BA1835EF111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028AB3ED-5A12-4C65-975E-98DB71918C54}"/>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AAB761FE-CF6A-491A-A8CA-3229C2FC49A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87C84987-A72E-4AD5-A16A-33A4991BA72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C89765FD-0271-4BB3-B91B-827E7BDC388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3A1CA176-6C99-4143-B7D7-567E60D02131}"/>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B30D61BF-4B90-42F8-A63F-DBE17C2D7CBE}"/>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E27CC0E2-309A-4ADE-A560-276BF433C36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186B9C0A-026A-47D6-A75D-7980FC7836D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48DBEE16-ECFA-4146-B397-B7B83EDBCD5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7D9EA153-F2DE-43E1-9CCD-6B49C6C2A18F}"/>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24AA4D7C-5F1C-4A76-A1C0-70C269FFF7C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3253B7E7-67F9-4100-868B-EC6CEE2409C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23DC0C67-01CA-4EA8-8CF9-DDB30C98599C}"/>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624E14CF-E9A1-4E3A-B294-C6CC80799428}"/>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201C0284-FF82-4ADF-9B6E-2E8275A5DC3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A63D2BE3-F5B6-418E-9E79-BF9F7D5D735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23BBE32C-838E-4620-B312-B23A6684A13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245CD721-62EF-4E34-9131-F1446A79D989}"/>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EA73263D-B006-47DE-92DC-5B9A33D21B4B}"/>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6AFBE99F-30F3-4B77-BE18-339BFFEFB4D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008355E2-D275-46C4-B7A2-2F373DB08421}"/>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D5AD2EBD-F120-4032-BDB7-6A94335338D3}"/>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5E1844D7-6C28-42B2-9BBF-C50CF362487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213659BE-51F8-4879-8C62-6260C0A7E42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110BFDA3-DFC2-4639-843E-F0A9C01B6654}"/>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010765DA-515A-4244-BA3A-9F4ADB303108}"/>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0FD98983-29B0-49C1-8F12-71C0F8686DA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7EF75D08-ACE7-4843-8E22-3222E8F1CCFA}"/>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53929CDF-0AC2-4430-AB54-68EA76637100}"/>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829932A9-1884-4387-AF96-0B51EB1B6F3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5547B530-6A6C-457A-B23D-AD58A9A96FA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1A80CF0B-BBE2-4550-9094-E15B53556CAF}"/>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4D3D1ADA-3EF1-4DF9-94B1-F30843F3A12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ABAFCDB9-20BE-464C-B9DC-AED8868FC3D8}"/>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B7A9C49C-91F2-4D38-8E55-08B6C4588C8C}"/>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B89905CB-B261-4102-A55F-C05F2F4914AA}"/>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04506C0D-9989-4B75-9F7F-BDB5939ECBA6}"/>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24FCDEFF-755B-4E7D-94EE-C626065AF7C8}"/>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DBC4F420-E761-47AB-BB8B-2D0D0A09F19A}"/>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511E8321-C4D6-48B0-A2D6-33536ACD10BB}"/>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DFC1209F-9FED-4F11-AC09-8531F6741157}"/>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C452BA14-FCDF-42AD-955E-3EFDFF6760D1}"/>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A4C55F0C-A31D-4FCC-8937-5B2229FFFB04}"/>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C9578725-7516-442C-89D3-EBACCF26D0F7}"/>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86D3F321-2911-4D8C-A8BF-E97215D72D2C}"/>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B0DE76D2-C30B-4B4B-BC17-AE1C1EC4E8BE}"/>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50F1EE6C-70ED-4D79-98BE-F89181C41B9B}"/>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1ABCEB7D-3198-4726-98EF-ACEADA5C66D2}"/>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667282F9-8ED2-444E-92FD-18ADA7024341}"/>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AE7E9D5C-C58C-4B0B-9C81-043C65BD253D}"/>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6BD2C934-0979-4C0C-90F5-8355875673DF}"/>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7639C846-A633-49D0-8C99-14B4E77ECAAF}"/>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97A75EB9-8464-4FD0-AFB7-55B7F3D0C68D}"/>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6973E2F4-33CD-4028-A674-D941921EC06F}"/>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15B92B10-0A7B-445C-8C70-DE493F5789BD}"/>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0570A2EA-2919-4810-9855-05F91309879C}"/>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6DB3944A-FDFE-4EF9-8A61-40CF33C91096}"/>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0E6B88DB-9E06-4B81-B73E-EEED64F71504}"/>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9FF6EDBB-7280-45CD-81F9-FE454206DF4D}"/>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096A1EB9-6D1E-462E-A079-4DAE4C92E476}"/>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F0355942-912C-415A-AE24-B246BCEFB18F}"/>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14B7833F-C200-4570-9773-39AB11DCAB0B}"/>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815C690A-9393-4D95-A32D-2E300B706370}"/>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F341A79A-B9AB-41CF-8244-FABB4BDCBB66}"/>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E131D366-5622-415B-B48B-8B07762BF40A}"/>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CBA019B9-43F6-47E7-A4D0-1D1D7D901BB7}"/>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BFEE6EB6-7C1B-4028-95D5-10A15BA40C40}"/>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99B3AE45-C4BF-4C60-A0BD-2536B0B193CF}"/>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0B31AB46-CEB1-43BB-A475-8B834F12783B}"/>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0618E881-674E-4D60-9BFB-B758F5C018C7}"/>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31EEA335-4A4B-4661-ABD7-AA31B640C316}"/>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F3D57EDF-EC1D-4DE8-B9AE-0F5B91706709}"/>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4DD730E8-0A3D-4EC1-A837-66A2DC5E431B}"/>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83F45ACC-4D44-40F1-BD94-D1CC02F572E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202BFFC4-31EE-43FD-8530-EB4B3F9D4406}"/>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AC29845E-A9D2-4C91-A464-A0ED63DB9BAD}"/>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530EDE0F-72DE-476D-B79B-22FA9186FE91}"/>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D9A70932-D253-4DF8-B46D-53CF19BA10B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3F1573A9-619A-4B46-8272-1F5A276216DF}"/>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6AB629E1-353F-47F9-92E8-9B4AA19E93C0}"/>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901D3633-63A9-49ED-92F0-7A872B32961C}"/>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53B52E1F-C77C-4812-88F2-990655925CEA}"/>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CC869B9B-8E09-4EBD-B58F-9FD803BE129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C43B4D71-B35D-4280-8B8B-CA865214713E}"/>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BFF2FF75-173C-4137-9948-F9D359CCC583}"/>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A8B7309C-D784-45DC-9E2D-1D1B63C23E6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F48F64B0-9324-4C46-B1ED-7160EE890E29}"/>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BC52BF25-A196-4997-9981-667A19929C10}"/>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7844807A-B388-4120-A174-52C42B41131D}"/>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44CE0C45-C104-4734-BA1A-75CFA0587F43}"/>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F34C8465-7C41-4C28-82FF-21B59E429437}"/>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E3CA822D-D295-4F13-804F-E06AB7D15C23}"/>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2D82516A-EECF-441E-BBFA-8D7931369E87}"/>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1E93D551-0CA2-42AA-B8B2-58F13F37CDF6}"/>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63F51214-9BA2-45A5-8FD2-CA291C29602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8759E880-AB7D-44A6-BEA3-CACB6A56DA2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53F2C900-9127-402B-8DB6-59CDAFF199E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E534C9C4-9DEE-4694-BD4A-A718F361BDC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182FB5A8-D73A-429F-924B-18BEB4FF630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C3A3ECAC-5BC1-42FE-A428-94AED47F957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30CDB9F5-7982-4F45-9CD6-8C07BCAB9FD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0404ABA4-F266-4374-A94B-9EB4065D64F2}"/>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724E76F0-9543-43C8-B44A-E3C63EE5749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410E0674-A81B-4434-8FB7-5AC1D33D0A6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ACE414B3-0500-462B-B6DF-4156B3C59062}"/>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0D4930E1-A4D2-4FC8-8B0E-70E58416DEC0}"/>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4C4411BA-22D3-4C45-AF08-170BBAEB04F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7A9BE506-E137-4FD8-8C79-3B34CF4AB5E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4A7B8B03-9C4A-4D91-AF9F-0CF93C5C73D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5760EDBC-A81F-4CF9-B6D1-8A08AE7E51E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27B4ABE3-A26F-4AF3-921D-3DA00C49DEE5}"/>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9C66C0E6-1DEF-46C2-A317-4DA9B649EA5E}"/>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82A4F3F1-9B33-4B8E-B8C1-54658F849F88}"/>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F6E1970C-E4A5-4A40-83D0-7E8783334BE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599E8992-0AA2-4221-BABF-B4B685EBF72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883CE220-A49F-46B8-9C12-72A0583A0849}"/>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277A5C71-0911-42D6-AA82-47B4CA6D7EB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35460821-B270-40C3-AF6D-AF0621987A40}"/>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62D1A970-50BB-4F1E-ACAE-B9B36EAB69E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7A50C607-1FB1-41CB-BE77-D8F76C495C1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90C4F692-15AF-4728-86CD-D41EEB7448C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60B58E77-C64C-4F47-B6A4-55F57AE2936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227B5D07-AFD4-4B07-A1FD-7A800C82242C}"/>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57FE7C41-6949-4295-93FF-5FF39D2A05E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3E994E40-3E84-4EA1-8849-99C1E62EEFB1}"/>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B6B25DEC-EF7E-4E79-A931-2162461BD96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934629BA-11F1-48F6-95ED-5442D9E6F32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D93F91FE-50AE-4091-B8FC-8A5AFE648483}"/>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351FDF62-B374-41F3-8726-27C0E377CB1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6A3870CB-67DD-4298-A3F4-DA31103FB801}"/>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1605778C-0B46-44D0-883E-50C8932A9DE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FA69D666-7DD8-43C6-90AD-687FCFB4E78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6ABEA495-502E-433F-8B76-B11CEA84386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7566DE96-8C37-4CE6-A4A6-3B9FF801FD33}"/>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1951D3B8-DD26-4114-80A4-0653C57BEB9C}"/>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7EE11827-C648-45D3-8324-490FA5BB2CD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A5183070-6683-4AC6-B82F-578611A6C15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EDA9E74C-7CE7-43F6-ABDE-4D6E6234BB9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CD3ABF37-36BC-4556-A26F-68DA0C67343F}"/>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A284C7DF-6D5C-4E5C-99DC-9499351F43B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5815A27D-DF4F-4363-877D-BE80DD73FA3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CF71FF64-FA08-4819-B62E-7014C988D8BA}"/>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37472F7D-1324-418A-B222-64E011712EC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E350F749-101E-4BEF-A0A1-33757662764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EE785C04-CB08-4CD5-9AAB-89AFFE0BE3A7}"/>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5478FE0B-D5E8-46D8-9DA4-D16EC8960881}"/>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716BB047-3272-4EEB-9920-098A69C98D8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5B072634-717F-4D9A-BB33-A59BE17D0E8D}"/>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FE8ADAFD-7DE3-42E0-8A95-00E15386FF4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8C0CD64E-0B74-4525-8DEA-8D07FFC429BF}"/>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CBDDC657-15C1-4005-A8D0-AA7DCDA63004}"/>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362A4B67-9FA0-48EB-984D-5666B00940A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C1674E64-08F5-4FA5-804A-97941149E0EF}"/>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AB0C8AB1-68AF-4697-BE6E-04B488893A7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3AE756A0-08B0-4978-8D09-A77A32029880}"/>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1873C305-F2BD-46AB-912F-073FF25C5286}"/>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BC6F9E86-25A0-4FDE-B00E-9FD10211412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CD2AB9CF-6B2B-4652-8C41-95FCC336A3FD}"/>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509FD3BD-80C3-4B17-A3D0-20B41BFF5289}"/>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BF2D05B8-043C-4228-B429-486F42218552}"/>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6F4461F4-30B2-455C-9DA3-BAAD0613D834}"/>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18855792-A75B-460B-9A72-BACB59AA1908}"/>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183FABF5-9659-47FF-BC43-B57652F46EDC}"/>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E20804A0-E8A1-4EDC-89C4-4F9E33E802A0}"/>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640AB608-B2D5-429C-A97C-57D68BAD0042}"/>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31627F7C-7A2A-4419-89B2-D3A6D19390EB}"/>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DC448F92-523C-4E24-8490-360F081EA86D}"/>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EF32D31C-54BE-4167-92DE-2AE73A081807}"/>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18B0B174-29CE-4CCA-9BC7-1045E76EB3A1}"/>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E7ED4E59-CF0E-4C5D-959D-A7C876387313}"/>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CE7DB03F-7C95-4C4F-96F3-4602EF4A73AA}"/>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9851CAAC-CA85-48CB-93AE-06C2856D716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C8716024-4721-4035-A1BB-203F0CE81EE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17DEA004-E928-429A-A6A6-4706C97978E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7C1BB30F-B3DA-490F-AD31-32896794092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A14B9B5C-EBF5-4560-8640-86B1FDB54E3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4599E639-84F5-447D-AEB5-094527EE919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AEAC4985-1982-4745-9C5C-44F0F464A53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57FE9B3C-4E6D-4D58-A697-EDBDC542041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E82A35CB-A61B-43D1-89A1-708D3FF52E96}"/>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4078D55E-60B8-4777-ADFD-743685570BF6}"/>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6DC1296C-7732-4C10-A077-06537E3F613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460078DF-8A14-4908-8EC6-AC6B021F73B7}"/>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F9055974-68FC-41D8-91A1-0C60C414700F}"/>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C1A5AEAD-01E2-4B06-B2F8-38CD1E4693FA}"/>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E2F0F378-8E7F-4257-AB82-0D733D8B85F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AAB8CFF2-3E60-4B4E-9629-1E3CBE37DEC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5C814454-FEA4-4BDB-8DF4-844B21302A2C}"/>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B7093226-A8F1-4629-9A69-92E19ED3589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D57265E2-0278-4D92-8659-1E421A14BAE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00EF4FF8-B61F-44B0-A2B0-5F4BFE2FB0F1}"/>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F3684743-60EF-4A97-ACFF-95CF12970ED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7B82A3ED-27B9-4F7E-B5A0-FB9B6F12060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6AF9A612-66B2-476E-A05F-683898B61500}"/>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818814C6-9E94-4199-8BE2-DC11BD5AA3B4}"/>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70BE750F-D27E-4DF6-84B5-A309AF0832A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4B485F8B-D044-48FA-8889-B0733E0EF242}"/>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838A3EA0-61E8-400D-84C1-E344CE3BE78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8914CEAC-362B-4C87-8350-F7C6A468A2C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BCA2267E-2EAC-42C9-95CA-7DBCCF7DEF1E}"/>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A93FD9BA-48B2-4B4C-B789-E2AB877F94B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F5A82A3F-E2A5-4702-891A-7B24ED2C3BA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43CFA15C-CE11-4AAA-97DF-49F3B5A3034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33F2A0C6-6619-4D91-997A-0811250C50F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16001E77-12FB-4C5A-BB7F-47284E0E8800}"/>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57CF3EBD-44C7-45DC-9278-04487AB752D2}"/>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15099B94-203B-4F63-BAD6-927496818A54}"/>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45A4BF67-6571-4A59-A043-743906BA058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7ED63958-EE23-4379-BC14-462AEB56432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0F7177C2-25C3-4EF5-921D-87579A339A58}"/>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EFA5AFE7-5C3A-4B25-8A8B-D0B8DD779DD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44C845FA-3BBD-4EF8-9557-D465070FB320}"/>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400746C9-E110-4635-923B-12CF8FBE926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FB7D44DC-081D-4221-B374-007BA8E3D2B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8217F5A6-2C69-4581-9E18-79272E1799B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EC1B381A-A414-447C-9AEB-C06B64BDA61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FF80CB4D-8F3B-4FA5-9B1B-78C4B299CD9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6B479123-0AEA-420C-BE97-B7D6B27C7DC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7DD0DA0B-DD8A-485F-A9D4-D3990EABF208}"/>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15BD4509-590C-4254-A799-0BDE16DA4C9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3953517A-17B9-493D-A890-EEDC2F140362}"/>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A3CB2F2E-5C1A-484D-8A80-E74C1066121F}"/>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A5FBEBFA-1E6A-4049-82CF-12A12227FF5E}"/>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9A0CF4E4-0820-4430-84A8-5E82C7B558BB}"/>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DD0D0C24-E470-4778-93EE-338F090BD1D4}"/>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EA2E7AE1-733D-468E-937A-6D3CD65D9473}"/>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800F52FC-5417-40C7-923A-BC3C1E26BBCE}"/>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5FF34942-5A61-4C29-A530-460F7DBD0A42}"/>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F82ACB44-F5DE-4078-8A71-72D1FB13389C}"/>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54E64EC2-2313-4F00-8E70-55CB00F7E6EF}"/>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D839AE72-0FBA-4948-88B3-94719B148458}"/>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4EC2FB93-840C-4A57-AC63-1AA0B7482AFD}"/>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9A6F3911-D6F2-4560-96B9-E998D7A72992}"/>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6B745616-3504-4EBC-B6E3-6CE45A1638EB}"/>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932799F8-92A7-4D75-9814-3F7A9F72A2EE}"/>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EB4DA7C3-A125-4F2F-BEB1-785B63A2E88B}"/>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BF2C9EE9-FE81-40D5-ABA9-2112002235F2}"/>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98F142FB-C9A1-4B84-B321-CD7A7D54AC7E}"/>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A1638184-1689-4157-A9EF-0E31A7960B4E}"/>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9DAB7DEF-FDFF-4EA8-851C-EF3E36A08B15}"/>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298E065D-97D1-4B29-8C45-0EDA18423EB9}"/>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99C3C049-49DB-4863-B6FA-2D414B79DDDF}"/>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6422A23D-DC4D-497F-B655-CD7EC0BC5462}"/>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BF8C85C1-54D7-4AF7-9378-83713A8E82F8}"/>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ECCC2553-10FB-47D3-A3D5-81E2BA2ED620}"/>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F0283DC5-C762-4018-8572-C75D1B56B428}"/>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F3BEF901-A93A-42AD-B860-2DB3F344347C}"/>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DDA456FA-A1E5-462C-9BB0-6385718B3E1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80EBFF68-16BA-4B59-B378-1D1B5180DA92}"/>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9997BF37-CBB1-46E3-9D86-A388A6049396}"/>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2A277360-FDBF-4715-A2E4-5A5AB0797603}"/>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6B4F4B91-79BD-4746-B863-D117A0AC3A50}"/>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0518DCC9-71BE-4DCD-B39D-E29ED36C88E3}"/>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673B2858-40FB-44BB-8C50-9573EFBEC91F}"/>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1F6E87DB-84E5-47AF-89DB-A989C485EA8D}"/>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0D5865EE-0976-4407-83EC-4FFD5A4F67C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AF98AAD1-A7F9-4703-8ED7-0AA5A89E61D8}"/>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0FA4E6B2-1015-4F1E-AB9F-7DAAD0524486}"/>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1C46B582-426C-47A6-A54D-29D80C994C8C}"/>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B8D3F69B-8139-4852-81DF-23DEA3F52D0A}"/>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65EBB99B-D371-4D51-890D-97EAB9973902}"/>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FE8006B7-FEA3-4258-AD2A-5FD608C8E552}"/>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894771BA-D1E3-4B80-B194-37C648D27C0C}"/>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4A9E2BAC-803F-4D80-92DA-1150439CACC2}"/>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5A09ED40-705E-4801-A06D-6B2984D7886B}"/>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031C67DF-6A27-4943-B471-7E53D47233E7}"/>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9EF8B3DE-EC81-48C7-82B1-0A170B8574E0}"/>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B15BE45B-24CE-4160-89C8-4D67E3FDCB4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7FFBCE9C-770B-4996-8F2D-FC213A650D3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64269301-8730-4D52-B5D7-457E1ECC8EE2}"/>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E571C9DA-5ABC-4B43-A34E-8EB80FF4E9C0}"/>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62128116-8F41-4E90-87C7-40F12418F11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3FB0CC59-15BD-477B-8646-8B6965DBDE7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CCAC29A9-9125-490E-953B-954A08A2958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69511922-5D30-48F7-9D81-2FA921AAD27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29BBD864-51BD-41E1-B579-95F8BC059EF6}"/>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6B58A2C7-9AF0-42B5-8734-8DB1F2389F6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923B160C-1C61-4D44-A100-12623358E47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273EFEEF-87A9-48B7-A733-1A7FD27F3615}"/>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EAE1AF7E-E405-4A52-A984-69364838B18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DDB2B18B-8A6A-4C82-825C-4492E122040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CC1DD83F-82AB-4E6B-B822-3D5511DB339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CEE99F4E-2A1B-428F-A1A4-2AB88598647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614B317B-9EBE-4B34-B624-FEC4984C49F2}"/>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DF01EE2C-3A27-4C4C-B4F4-1FBB3F2F7B6E}"/>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B5B05604-1B4B-4EBC-8E05-A170660FB46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C64E371C-70B7-425C-B077-3444DBB0276C}"/>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58264753-B306-4900-887C-290025A290E6}"/>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1B1B6215-D59E-4C19-AB16-88033361A62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79D62FC1-66E4-4E85-B397-165ACD713B8F}"/>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922BE755-F116-42AF-A24D-61409BEBF50C}"/>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D0D1BE05-E19F-4D4C-8E60-DA0F164B077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84007AE5-5474-409C-B571-D80FC9F4578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A43AEEC8-D8CD-4BB4-BE16-7D5C522286F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77057833-B85C-4F51-80D3-E5DDD2A49A30}"/>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1364CB06-F76C-42C8-A9C7-DE6FB1F1A15C}"/>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FD92FC5D-1B8D-4AB0-BF26-B4A80C8371A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EF082703-1337-47BF-A8BF-0D6F64F6C899}"/>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E73E2475-1091-4B1F-8F45-9282189A27E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A9EA33F5-D1CA-4B84-B918-7F115327CA2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62211DF7-95E3-4813-823E-46365BC113D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087336E8-24AC-45EE-87F0-C39D3E09082C}"/>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238D790F-4DCA-46DC-8A29-22469752440B}"/>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84617916-B187-4F86-AD9E-F59CF74EB9E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E5FD9755-99F8-409E-A536-89233FFCC3F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74BE2B04-AE66-4193-A4C6-741BF645E55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A5C4A72E-A305-4EE6-B22D-78728B4FCD0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C1039D90-257F-4550-B60F-A2922314B35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39EAB08D-443E-4BF1-86FD-F5F03A02ED1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DCED492E-770C-40FB-9976-731927B43BA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E7A77A3E-AF36-4F48-83AC-A7962C5BBBC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72376E11-D458-4ED5-B02A-9EDBE3344750}"/>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8A17FC37-E509-4640-B708-276E6F7C5C9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24903F02-DEE5-4EF6-B9B4-CD1715305E03}"/>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433A8BB0-7F61-4BE6-AE1C-414F8D49844E}"/>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E2F8231A-BC8A-454B-B8B3-DE12AA392E9A}"/>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13EA8214-87CB-4185-B027-DB3186673898}"/>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1DB4E015-0875-4CE1-AAB2-3873C0A6D3F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57350104-33E6-4F15-9E5A-2A0BF1FEE71B}"/>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D995DEF3-7346-4A76-B732-80E750629D9D}"/>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2A53FE6D-83DD-4B1A-A6E1-A81D75A1DA62}"/>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5F0C0C8D-8BB5-421F-88C9-E28703EC7E3A}"/>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71A283AD-161F-4B89-865D-6CA9085B2F73}"/>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6BD5438A-EFA2-428A-857C-2EC0F9C12CFA}"/>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FE2EC52B-3248-4DE2-838E-6A731141BD9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5B1FC97A-2F0A-450C-8945-753EC3C65C2E}"/>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02503BC8-643C-432C-B384-F220F668AC58}"/>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35BC7829-0823-4CD7-893B-9911B48F07BD}"/>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DBDB2225-BCA1-4C0C-8EFF-31A9EC842589}"/>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DDFDCFCD-A11E-4144-8733-A82C7F229A1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799A7E33-A8F8-4713-99E2-48F0E6F67E17}"/>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07B2FD55-5E84-4092-9157-B3590202EBB1}"/>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86B2DB3C-6C4C-4B00-98BC-9060A4EF9157}"/>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EFD5A6A1-1620-4224-BABF-9EBEA776C56C}"/>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86BD883F-B4A9-4F7B-93E5-B4907C88A1A7}"/>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3FF01EEB-4B63-4C2B-B8F5-606967B57D17}"/>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383ED828-05FC-48AD-8FAD-37AA434A2E3D}"/>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37B5B22E-0F35-4820-855A-686E3078B319}"/>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E411532B-8355-4A6C-82A2-F8EAC02B56B4}"/>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DF829DF2-B6BD-4DEB-ABD7-CF6C7D195180}"/>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BB36D97B-A56F-4F41-B6B6-E65CED01B70E}"/>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DF348FB2-0CEC-45F2-BB95-8BCFD27250DA}"/>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4B9F876F-BA3E-434F-B823-FE693A9B6472}"/>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0F5967DA-C42D-444E-8F97-7300A44B1E89}"/>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8EC93141-9563-4F3D-84F9-0F8E549FDD9A}"/>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74D1C784-B42F-47A3-8F0B-C6B53D6A8FCC}"/>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C737B899-102C-49C9-B9A0-2F658FB27873}"/>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B535080E-A6A5-4E34-A0FD-5667AC17DD58}"/>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5931B93A-268D-45E5-92A9-531619CF33F1}"/>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390240EF-3511-4950-B7D1-F6F1E669B649}"/>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4F84C142-3734-49FB-805F-13D7CED3D1C9}"/>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16D7CAE0-2245-47C2-BDD1-BE700360F014}"/>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D701FFE8-832A-42DB-AB75-70B59B0CD157}"/>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2B35CF91-E388-49EC-BB92-CEB7BFF0A39C}"/>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1EC45C46-24C2-48AB-A335-A586A4A37188}"/>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6A3EFEE2-1620-4780-B54B-A66E452208C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F11A9D0C-5A2E-4BC7-87C6-702BD105BAF1}"/>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F567450B-F921-4B06-B7B4-04D86A35AAB1}"/>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FB210A15-1ADA-4F7A-AB9A-CD280C9C48C5}"/>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0907D460-8250-4FAE-9740-F18774697ABA}"/>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47EA84AD-1078-4A9C-B309-5D97BC40672B}"/>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B185E55F-6CBE-404C-99D4-21AF0D24B7C6}"/>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1F413733-1CE6-4B23-99A3-BEE3E8916AD9}"/>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E0D2A18F-9315-4593-ABFF-6490DE423F25}"/>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153AA250-1837-4F74-A472-FEC16B2A7912}"/>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4D674388-686D-4432-A2E9-8010A01EDEAE}"/>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C9199C31-6474-4161-9AF5-2D4F4B52D2B0}"/>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9FE201A1-5E25-43B2-9F05-0E71A63F37B5}"/>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7780D180-705B-4856-B641-E881AFB55379}"/>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663EBDFC-EE71-41F5-9202-778AC4061E15}"/>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7522D717-9917-4509-8E3A-4C0B87572C2B}"/>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C1FCC7D2-D266-417C-9E50-AB932F6CE63C}"/>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028A5115-C74F-4F80-8B1B-04887BEFD117}"/>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25DEDA08-D6ED-4BB4-B147-75B99737436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CC199773-119C-4E16-8BE2-1C68D22EA3E2}"/>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794313A9-D55B-450D-80FD-08D98601A186}"/>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5CEF7FED-12AE-48DD-8D12-B5CA40046968}"/>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B8738365-82B0-4CB1-A0B3-F118469C28FB}"/>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0B848F90-08D3-4BAA-AFE4-92C4C286D052}"/>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302C4544-797E-4308-95E1-0DD60AE9005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7C4B51B1-1875-42E7-BFC7-A701CE1AF6A7}"/>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0EB360AF-FB25-4B13-9989-B8407429CC10}"/>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0F0D3865-95BD-4637-9E7E-5628433F71C7}"/>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6A4D9385-4A6E-4B6F-9E69-273AAB05EDEF}"/>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D353CCC7-CFD6-472D-9746-923629DE46A4}"/>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DDAE6E51-6482-4098-9448-F77C9B290F6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6E2769E8-CBFC-4586-9198-F514631C4B7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046A2549-8A67-4884-8A1B-176E292890CE}"/>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1A1BC8F6-E077-406B-8BAE-BB6642223507}"/>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66D56A55-BF84-4A36-80B7-CC52F506414D}"/>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B31BE79B-ED5C-4DD1-A2F3-C64CE8C11371}"/>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34191580-C406-4BBA-8EF8-9B138CF085B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17545AAD-DF68-4666-ACFF-695A7342D98C}"/>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707B4ED5-5A69-4CD5-BA72-0D92B5D013DB}"/>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4E1D06F1-ED89-47E5-B20F-86EB5D055BF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7CDAFEE4-D5F7-4C40-B1E3-47646C06113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5C561A33-4F13-4B2D-8D8A-163299F22B3D}"/>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4EFD8F78-DDB6-4BF5-AEC1-07582208821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B780A1DC-EA6C-4377-8396-4C590314A35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9083D2C8-BBE4-4214-866E-4AB113DF079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0F1CD202-A0AA-44C2-AF06-0C74FEF23D7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258A4EA2-4394-44B5-82B6-01445BB687E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F695AAEC-F66A-42AF-901F-F34F1DACDF79}"/>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1F8F31D0-C68A-4DF3-86F4-30059467665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FAE9F2E8-A6FF-432B-B5E3-83349CDEFEF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70358F28-F905-4D78-875B-1FC89E349CF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8555D62C-CD26-424C-ACFA-AFCDD32995D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0C9B1558-D919-4248-9B52-756B24E0828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1F5D3196-055E-4C1F-BD74-88DF1A5A583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B86DD774-EBB3-4813-9E93-A16E0A415518}"/>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9CDE61A2-ACA7-4F19-9A5B-0F9F1AF7315C}"/>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7C577C27-7184-440F-A938-49A272F06B01}"/>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645A5D81-6D69-40B2-BD3B-EC221A34BFA8}"/>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B24DE21D-0428-4D93-B6D1-298A7BC29256}"/>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D243B852-8B1A-49DB-A032-E63EB3C3FEC2}"/>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84C342E1-3FE4-4B5C-8602-8349939A6E0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FC9C288C-07A1-40F1-BD3A-1B425E9141F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4717D63C-C099-4F49-9C1F-731FB9E4F8D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E2887B6B-6839-4BE3-9481-C940B8CBB7D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0BB6FA7A-0D42-44EF-9748-53F612BBBF9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6D11B814-FDA8-43BB-86AF-3F39FD69E3A5}"/>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D517E907-82BD-4673-9738-699B6E2FF6FE}"/>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050EC97A-05A3-4F2E-9CAF-8122F292A026}"/>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C564E6AC-AD05-4B90-8A7C-D4A0BA017560}"/>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5A5F5FB8-9B62-4E58-BE84-8FD2A5D236F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81BAFF37-EB1E-4A32-BDB3-59E69B15CEE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3AA7DFEB-1764-4702-A0E3-F6A4DD968A5B}"/>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2AF0102A-DA24-47AF-856E-050B9A65A13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D40024FA-4DA8-49A6-9A1D-18B32F8FD20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9FA894D8-D1AE-4BA0-84F1-217982537F6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0426E8E4-B7C7-4091-84BD-573811CBB9A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264251DA-D126-4E80-BF9B-F60A5D5D341E}"/>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ECE5432F-D7CA-419B-8E29-C6825AF8828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445A70E5-7B0A-4388-99AE-DE5B8CA948A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FCC1D0FD-2448-4387-BAF4-5135A1564FB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621B962E-D242-40B6-91F9-8E068741B6B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1864E80D-3CB0-420A-B3C6-72374C737C8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4703975D-580C-48BD-A4BB-651E8469EEF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720DF7B1-A7F4-4CD1-898A-CF23489FA8FD}"/>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82FED7B9-C0EF-42F4-A9A9-3C196C2BAB0F}"/>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1A95EA85-56E1-4B05-82AA-85029B57294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E21BE479-DDE5-4358-BD6D-E54671278E32}"/>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278C4DEC-2845-42B4-9BB5-ADDF56A8F0C4}"/>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81AE14DC-565B-457E-BA35-443B0824A370}"/>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6F6CFD5F-062B-4ADD-868C-13DDD26DDC67}"/>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66708806-11D6-4B8D-8368-6A710E887377}"/>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4456C4F5-053E-4B47-A870-3DE3DEA48F59}"/>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583509FC-D297-4A3A-B563-73217A2C4448}"/>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AA7DF5CC-85D2-4E09-97E4-04953DA5608F}"/>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F131CE72-129D-4963-8D6B-70360D72DE01}"/>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D3919C52-CD42-473D-AC6E-23C7150D1BF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830AB1D5-CB34-41D5-A32C-7E14419C8DAB}"/>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98098465-2A52-470F-9589-9A4681FC85C4}"/>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D940418B-E8A4-43BB-9247-7C352F98B6ED}"/>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0740BD07-AEF6-4F6E-AA53-2BDFC81BC59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6E1E2AD9-21B8-41EC-948D-262912F1F86E}"/>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02CB73EB-A8E7-4B5B-9D56-09402E38D192}"/>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887E2954-07F6-4858-B406-427D9D148E19}"/>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EF825E44-B1AD-4301-8FB5-A351A7B907DB}"/>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F6CC332C-D437-43BD-BC6C-DF7312152460}"/>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EB4AB8E2-AADB-4AAD-B84B-1C1C13BC2779}"/>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ABD82084-C0A6-4B9B-BD7A-1C59FDD34ADE}"/>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D7A88E5F-4152-458E-93BF-2F2921328569}"/>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EDCC4FA1-4810-4C53-B016-5C42964AF8FF}"/>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850E2BF8-0FAA-486B-8323-B5AF4C9F008E}"/>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5174DEBA-A201-4A3C-951E-7A784952169F}"/>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C66759C8-7948-4CBD-8866-67810BCA3401}"/>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880E2101-C708-4BD2-858A-C007B6236C90}"/>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9608908A-D336-4AC1-A1FB-27A172668681}"/>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155F262C-3D58-4F40-9F75-813A7338CC5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C26B58A3-E987-43E8-9B14-C2551534844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CADC4D93-8E3C-4203-A889-0D66EC6C6B6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DA129A20-0052-4E41-ADF4-FE868BE1BA1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DFAB550C-D37C-442B-B3CA-3A434A7E29A6}"/>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A734007B-A5CC-45ED-B2B8-EFE84FE5E6E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CAA0B50F-281D-4C8D-B227-04E1B4AD734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0C40FAEF-8BD3-4396-8F44-973290223B55}"/>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D730A9C4-CE27-4A4B-ADAF-E14CFD0110C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9FFFCBE0-F71B-4C23-9042-157F40E6404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46B6831D-20B0-49C4-B08A-053EE1411B14}"/>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75B227B7-71D7-426A-8115-824AA9A04B3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238590B9-EF65-4242-B6F2-72A8A309ECC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7156B525-8471-4F43-9E09-49ABE9C61EF6}"/>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6B40BDC9-DB78-4057-AA3E-B9DBA0C4132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3EE2A772-F8BB-4695-A816-4D9508E9E96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3AE77FA4-DF3A-45BA-889C-93CE2600AB5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C8A5EE12-90C9-4AFD-A5E0-B6E3C88571C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138CC052-40FC-4BBE-AB20-CBF504B8A0B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FA0471BE-84F4-4343-B71C-D57EB4A3482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9C70F52C-0B5F-4F43-BBEF-E0272D12BEA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E42CC1FA-DBDC-460E-87A2-BE4870C64363}"/>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3EDC69B5-D348-4F34-ACB9-5AC0237E7BD3}"/>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E675B3FC-DA90-4379-A227-B9A5BD4D6C1B}"/>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282E7BCB-365D-4702-A7E4-B91A4734B3DA}"/>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780895F2-C1B5-4F9F-8F51-3A7B23DEBE3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359D53EF-B97E-43DF-A7E8-A9F394CA0CA9}"/>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850F7BAE-797D-486D-96B4-48F4CD03C07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37FAFC54-354A-457A-85A8-97AF3B020CC5}"/>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FB453F6D-8496-4978-89B0-6D877F743884}"/>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FBDFE043-04A8-461F-BCEB-2BD5BC4BEE8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91B0E91B-805A-41EF-96F6-CE06E42EA04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489A3A68-A166-46FD-AE8B-BE9F22E59D4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C504841D-364C-493A-9FAB-5B3076AB3552}"/>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82CF4C68-AF40-453C-955B-E4400B825AFF}"/>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6F589817-5823-48AC-89FD-D5CD88BC201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3DF31811-B7F3-4195-8049-0850821E61E1}"/>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7191EE81-A952-4B65-947E-6F3629AC4E69}"/>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716F52C3-F9F2-4547-A201-E92F2A188DF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3E53C62A-E9D6-4365-B0BB-9BCFACD8BD9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DC3FF14B-4A6D-4309-AAFB-A07991E4721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E9AA297C-CD90-469A-B750-313B7E2C979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F7418269-48C9-4009-A80A-B92AE733B8D4}"/>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122CC3A0-9787-48B2-B367-B8A5108F1A0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EE1E9F37-00CB-43BF-AA8A-689337A4234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F7DD9499-7FF9-4F6F-B114-0B7E7EE4852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3B9C011F-661F-4479-9FF1-4B5F082EE54B}"/>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C0E04FDB-BD4C-42D5-96D1-A3D934FFBAE1}"/>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0C0C2416-AA2C-4641-855A-BA4A77C4641F}"/>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1BBF1A4A-E623-44F9-A28C-D180FF6C1835}"/>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34355EC8-6976-4DDD-A987-B0C2E67B2ABB}"/>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1B07D6EF-C3C9-4E00-BDFC-6B722E1863DC}"/>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FD5E133E-5D8A-429E-958C-82CEC5C044F1}"/>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CAC88179-E257-436F-8CE3-94BD1C7A1C27}"/>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119BDDC1-2EFA-4704-82DD-6BCBDE71B1BD}"/>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51665F39-207A-4327-981D-8162317A7120}"/>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9B478B6A-2F00-4842-8C9F-1D4907F03494}"/>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54977BA7-0C22-4E22-80F9-C503F4502DAF}"/>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7DC87F5A-2842-4342-BB6C-306822AC7C02}"/>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5DBFB9A5-57E4-49EA-A546-0D413E417A90}"/>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E82FAC52-A24D-4D56-BE15-6FFDB9B8182F}"/>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B711F9E6-A28C-42C5-A84F-FA016502E76D}"/>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F4FF46B6-A878-482C-BE2A-7324585D500A}"/>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5FB9BD6B-1F2A-47B5-A6A5-34A3501FE04C}"/>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D823531F-B1D5-4149-AF5F-ED741451AAEB}"/>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2E38CEDA-F5F2-43A8-9AF7-442415587581}"/>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B4F7B234-B965-419D-A85F-76DA7365941A}"/>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E058D53D-7D5A-436F-A402-DFE6A13E3925}"/>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52E8ADCB-3515-48BE-A206-EF85ABB00E7C}"/>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0EC36D82-B75B-41DA-8C6A-73FF7A7E7461}"/>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5EC46902-D205-4760-9D39-BA8353881ED0}"/>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C3AB3E6B-33C3-4149-8BD1-1C9453038566}"/>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5226A7EF-6A00-4B50-B8E9-80827BA0CE0D}"/>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B3395C0D-B2BD-44DD-9F0F-F35D64CECBC4}"/>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D4ED3EBA-A6AE-48F7-9CEF-8037BB4CFBC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ED10E739-7F5A-483D-BEEA-61622AB9DC3E}"/>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A21EC356-5AF3-489C-B30F-EA80A8EC15C1}"/>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54486DAC-FBF9-4A9F-BD13-2EA587DD8319}"/>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70557C67-3FFF-41A9-BFE4-142ABF635A00}"/>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8E63DC12-F9E2-44D0-93D8-F501A074568B}"/>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08676DD5-4DDE-4AB0-92EE-5F3807882099}"/>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01626218-7013-494E-96E6-3410E8F9D52C}"/>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2A276338-1318-4FF5-8713-E33F7E72CA74}"/>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520B3A24-8B51-47B4-9728-5317268419E5}"/>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748EB491-62CE-4F0D-A8F6-CAFC8B088AC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15FFC19F-FF1D-4D7B-A3CA-5AA977675AB9}"/>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7D953116-51F7-4888-B06B-1A54814983CD}"/>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E8EB7FCF-0F98-4242-A2E1-817604169702}"/>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E743AD5F-0A6C-4818-A958-91B19A96558C}"/>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D94BF32B-485E-439B-A43D-BBC26882BAB4}"/>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B5C0EE3F-97DD-4279-8597-A0DD56DA1ADE}"/>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C29AF65D-8EBC-4E1C-A4E3-E29DCD637609}"/>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8457BBAC-5038-427B-BAC3-3D8ABF122B36}"/>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60692354-1D2C-4758-826E-81F63C2CAC82}"/>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7B09A9A9-DC9B-4DC1-BA1C-7831C5612AE1}"/>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CB4DE6C3-D38B-4E62-A7D4-5470DDB886A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E7A3B88B-88FC-4926-A558-A0111315225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00FB97D1-C635-449B-8EB2-4B10ABFF5D24}"/>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968C7EEB-1EC1-4718-9F3B-B873FB6D6E9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50DEAFD6-CC45-4829-9414-FE534F72F087}"/>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9C8FE063-AD45-44EC-89FF-DC7C7994A4CE}"/>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7A8064A6-F4FE-4917-882B-EEECBA770C99}"/>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D54DBF2B-A0F5-41D7-AE0F-9E98DFA00F0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B42DC317-AB9F-4DD0-9EAA-FDE81821060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39662985-418F-4532-BD2A-9EA8921B709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737AAFFA-4552-484E-89DD-696FF860A321}"/>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ADDC5BB5-864D-4BB7-8E7E-9551A7E81825}"/>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767254D4-044A-4F89-AA5A-CBEF71351C75}"/>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33A3C302-0EB8-45D7-A6EE-8997910513C8}"/>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89273C0C-AD36-4435-B816-BC7FBE70C56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3B1F4B9E-7F1D-4A10-BD5C-3297420EB652}"/>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821645EE-0031-4998-9177-48FC87F0BED3}"/>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16B0327A-6C1C-4D75-9CB7-F5176E8D1CB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0B9E716B-C1E5-4215-BCD3-BD9D55681BD6}"/>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1C86D3D7-9805-4816-8C4D-89AB33FBA5E6}"/>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7569DEB6-E933-434C-977D-3C2358506E9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FE222131-8C92-4F05-855D-6A7CDA0C0EF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6ECBFCD2-3908-49FD-A851-60CF573162A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CE1F3D55-1EB2-4361-8268-9121545A79A7}"/>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CE177011-0C5F-4246-973E-4DF8BEA05E4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BBF117D6-14E9-4CBD-A6C1-2FC7FF72229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153C7C16-CF60-4880-ACDF-C0581716BE2F}"/>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B60E8E33-18F7-41B7-B83C-5ECE5681340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F4F37E37-4702-4B38-A108-DD5D115B893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7CA8938F-F7B5-440D-AA06-0A743F998D7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C482839C-54D5-4EB0-9289-833651E2A4A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C50798FD-80D1-4BC8-883B-FE299FAD8F2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644C2225-E80A-4DF6-9870-21F8A1CEBC6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232339EA-D10D-45C6-B0E5-0F0CB1D1F8C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FD946E88-0ABC-4C08-A93F-D7B6989E62B5}"/>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695DD9E1-1623-4BB3-840F-329483540423}"/>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F39A278B-9E70-4D82-9984-8B01F4F6B9C9}"/>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604038C1-28C4-4FAC-AEF9-F60D1379806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950B1DA0-FCB6-4477-9C19-6DBCA780073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3DB1727E-B405-4891-8D21-39D56CF34C2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F4B4E637-1448-47C6-824F-A45B4233212B}"/>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C8DC8A8F-0511-484A-AA5A-CEBFFA64F9B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8AE35F0A-BD5D-4B55-9B7F-E4FB61F9089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CD21AD31-7A85-4FFD-BFFB-15CAB6BD3A86}"/>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BE1BA363-6633-4848-8FC6-A9073BF4645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4A6142EB-FF51-4EFC-A843-862CBF18A34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DB572A3C-8C4C-408F-9684-BD182BFD6E7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5E5827C8-3497-4640-883A-C6742F4C088E}"/>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CDA59B27-1BCC-4608-B21C-B4925E4404F6}"/>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B7598F12-2664-40BB-9004-43FF762A1F43}"/>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21B49AF3-F4B7-43A6-8724-64BC090BA91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D7B8A5D0-3EC4-426F-A842-B28BF60E82C5}"/>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F7D01A0A-CAB9-4344-8035-00301D6D1077}"/>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83CDED0E-39A9-4F33-B202-0DA3B47CC3A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27C32C75-D0BB-4273-8372-232B40326667}"/>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029DC939-5F00-4E73-AC39-364B175FAF71}"/>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2941B663-30D4-45DF-B646-4DCC0193E137}"/>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3B5D707D-D9B9-47AD-9123-CDDBEC924E98}"/>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A89286FB-A489-4D06-9BAE-A4A7663D174C}"/>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6084F180-F0CF-4873-8C93-D88196E96BE9}"/>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8C756183-6D1B-4243-9250-E03C53D7AFCA}"/>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447BEE12-E422-4810-AB35-B0E22CDEB8E7}"/>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C0F6965F-ABDF-4577-A89C-805504B2D176}"/>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B384FD68-BFC9-4548-83EF-EA783F9BDA56}"/>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292963C1-85F8-4991-8566-700B21E05A1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914E731E-66B1-4EFD-9B85-4929E8423983}"/>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61548708-2C77-44DB-9BA3-278033285F7D}"/>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E25004E7-ADB4-4EE8-89DC-DCB7CF13B561}"/>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693CA145-D2FD-44AE-B1E1-FE34A898E6D1}"/>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3DD59DBC-BF53-4748-8F34-F8F3BE909073}"/>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92393EF9-8EE3-4A41-BBA5-CB75D818F86D}"/>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DD9638F2-CB95-4B48-B435-C7D0C7196839}"/>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0A863F11-FC91-4B46-94A7-1D5ECB7AF94B}"/>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A3017A30-6E74-41EC-8200-FA26DE877F15}"/>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BE521C2E-3F8D-4747-9EF5-744FE144C582}"/>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3904B94C-6EC8-4343-ADC6-AA2E0AE50EC3}"/>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04A40583-373D-4970-A231-86AA4CFD7DAC}"/>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2FA26A18-AE12-401B-8C6B-0FF0138E3BFA}"/>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2E337395-A246-4857-8392-3E7BAB34B7C9}"/>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7DC6CD24-EF98-469A-ADD1-35E20EAB22AF}"/>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4F78ED6B-A8B0-40F5-BD30-286884C7C688}"/>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203EFD99-8B87-416C-AE3F-3BEE161067DD}"/>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A659E6AE-90A8-4217-A603-C8046112C0F3}"/>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2FAFE3FB-7B11-4C8C-B598-050C58EB963A}"/>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6EE60A59-C854-482F-9A5F-106FC4439052}"/>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C9101DAC-A967-49DF-8C16-B7A066CC1B06}"/>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0F89A2E1-A1FA-4811-BDDE-6D43A42F6569}"/>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C5F5804C-A73B-484F-8994-7DBFD6679071}"/>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3311F7BF-CAD2-4FDF-A314-C5DB7C4026A7}"/>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8E8946C5-C696-466E-A560-480B7C16D8D7}"/>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C34DAF8A-CD91-4190-966A-6B87F80FF72D}"/>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826003C3-56E0-4E3B-A999-58FA2646FD2F}"/>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4620122D-CD47-4870-A2EF-D739E3A32AF0}"/>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AAF6CD13-B1C9-4468-85B3-0116018C7921}"/>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BD95E6F6-9DAC-4B64-A72C-8F328E3D978E}"/>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8951A517-4191-4A6E-8F39-7D112444C62A}"/>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B38BEE63-E53B-4853-8BF0-1CB87BF687BC}"/>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6BCA07AC-B179-44C8-9AB3-E4B3C7D8E57E}"/>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8DEEACC7-741F-4989-9E89-1D8F3F3894E0}"/>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4730F909-CE66-414B-A1E5-6B5C23DA10AF}"/>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E580D16C-AC96-4C7C-9BD7-D8E3814414C8}"/>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97DAFBC0-6472-46FD-B55D-DE1392664413}"/>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511E1546-EAC0-4D7D-A10D-734A39324BA7}"/>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96699E4C-6496-468A-B388-9CCDC36D7B51}"/>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4EE0466B-3ABB-4571-AD6B-1E3C3398DC06}"/>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C8DB263B-8382-4C07-A631-9D5ECDE35397}"/>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F5E42611-D517-4159-B078-AB4A52F1359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67EA1419-8F66-40D2-95A1-B8AC7B965A08}"/>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FDECDC23-9F4E-42F9-AA8D-F7E9FB08DB77}"/>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91F1CF7C-F9CF-43C0-BBF7-624C117FF9C2}"/>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FEE17F79-5045-4EA6-84C4-F2D79BC45DBC}"/>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0020A09C-176C-4105-929A-9778C45D181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EAA606EF-14DB-4E97-B527-A7EB15E21C8A}"/>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747A4FDA-9A67-4238-9A5C-8BCD03AE10A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220CCE3C-EE2E-41C9-9C34-7BAB2E9FF972}"/>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E24F9C3C-D5E4-4AE0-ADF3-22C40522B1FB}"/>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40F5E175-218A-452C-AAC6-D2163E95730C}"/>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AC7EF4D9-501D-4DFE-A008-9568EEBD0548}"/>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5A42CB17-2E7C-4F20-AC57-D47BB28CBED5}"/>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BBEFACE1-F7C5-42D8-AAA1-4E7B5131C7B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F2310F50-5246-4D85-B6C3-0C23188B1556}"/>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303ADA45-B56A-4766-8542-2C9A7EADBAF2}"/>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489FBF29-16B8-4DE9-ACC7-A935DC0E4912}"/>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327A799A-46F7-46EE-A10F-213C863EB073}"/>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7BF65455-9C82-45D6-8B0E-C3FB6E51CB0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53172022-CEA9-453D-B88F-D11A4CCA9ED4}"/>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BB8B5CC0-A1A4-4F68-B7AA-B33E2E3927E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35493839-9A3A-4D65-9DE3-5B7BBADB8E96}"/>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BA92EBC0-1950-48ED-92AF-DB41C57ED552}"/>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9AE19B94-ADAC-49AF-B8DE-FA393B72B621}"/>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2B87FA4C-7106-4175-A495-082333E8658C}"/>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1C69F005-ABE4-48AA-9689-A03B2332CC13}"/>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63FA318E-0526-455E-809E-86AE583FC13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4C54F37F-5230-46D4-8AF5-341726AC385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63523EFB-6521-4C10-88D2-3D17D5AA8AF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1935ECB9-6FDE-4DCE-AFBC-CA9530FC0D55}"/>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6D6EF547-CCF9-471A-9358-AE16B28B005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3328F479-ED67-458E-B1BB-9625A90422C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1C63E9CD-1AAB-4EB9-B44E-75B2A04E032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B8DEE660-4740-42BB-93E5-B49D5D709E3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54B9A5AF-B437-46E2-9277-D2E12696F97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2B01D9E3-AEB7-43B5-8B42-1DF5D14ED1B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5A4C95A9-AAD6-43F1-94BB-CB14BC5575D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99CE7FD2-5824-4355-A065-9F37485DBEC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149D939C-4E32-47B0-9388-F51B0B0E046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0C05050A-B547-4D84-9571-35031DE834F1}"/>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B383BA3C-B0EE-4A02-908D-4012056E466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6AD5D813-4ECC-4C14-AC83-41654B707739}"/>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C6D32DDD-D55D-4A16-B631-753B960604C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7EFBF437-1AFD-4AFB-8738-1E53E8652557}"/>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04D7B498-415A-4EFA-A0E8-9FEB7E1996BD}"/>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583917EE-27DE-450C-92C1-7C9B6EC22C9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DBF568F7-B06B-4503-B9E0-2330917549F5}"/>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089ED503-788E-40E8-A9DD-9513B47BC19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F1F2A9C8-FD37-4B89-9E54-0C50BCB7243E}"/>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D26E9E49-BC64-4907-811C-B88852421FA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14482C73-6DC3-4AE5-844C-BA3DEF9ABDE6}"/>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7FAFEBAD-0E36-4932-B704-C2B3249858C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BBA0D031-1B5B-443D-82A2-6A215E8A6FE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6016A264-8CDF-4ACA-89E2-C98465F98AE0}"/>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0337C66B-8D0B-4244-BDC3-BE4AFA284B28}"/>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EC8CE5B4-D131-4C3C-B5CA-F4DC6AD136C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182CCA06-A1C2-4CF9-9A1D-C35AC28CB95E}"/>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9A4DE4B8-BF74-40C0-8F7F-14EE69F1734D}"/>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B60B992F-A171-42F2-B998-EB08D0F091B7}"/>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DDD83429-FFF2-43FB-9AF0-646307D3F43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64F9E705-1001-4812-A54C-ED32602DE11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90617FC8-FCFB-4532-9C09-BB4FC950EC6B}"/>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09C35E00-D378-407D-AE81-94C6941D4C0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F2AB8A95-F3BE-461E-9E69-F6DBB24C914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1D0BB44F-7F88-4065-8CA7-149F43B204B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F9AF60B7-1E6D-45FC-A87B-CBDC1A36EF68}"/>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A2C3E38A-52CC-435A-B324-419B5C5FB8E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6B757D0A-B86F-4ABC-9D13-2E8D7026F80E}"/>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E684D40C-54F4-4177-AAC7-F12A9A1818AF}"/>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B60CF9FA-E2A4-4DC4-BDB0-4EB8C0F4B05C}"/>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3D1DE526-B0C5-4BB2-AD30-E72037C1B2E5}"/>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D638B257-C226-4BBA-A35F-ED7ADD3DBE7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B6F256AE-FF90-4183-8D85-F57DDBFC2D48}"/>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7AE1A55B-DC59-4194-B9E4-4E4FEBA94B41}"/>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A948A48D-D4D2-4C43-9684-90B270E14495}"/>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353FDF10-305B-43E2-B81A-0F3CBA251BF8}"/>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4AF07B9A-2103-488A-8A58-DA9F1B1062E0}"/>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F1D99634-84A5-4095-856F-5B834590081B}"/>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8C1E60BA-36C2-4686-8C1F-D62703E14562}"/>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3084A866-D5EA-405E-9970-D7E75371716C}"/>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2CAF3435-FB6C-4F81-A769-09CE5052137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1F23FF0C-2FBA-4709-A74D-8F966A9F9B9F}"/>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30FD3788-ACF8-4DAB-A93B-1F43BA1D00F9}"/>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801E20DC-FBFB-4C19-8404-D15BF98FA2E5}"/>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D0427FEA-C346-4F36-9B23-5A28F8479E13}"/>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38983B42-0173-4243-920B-0E415D338684}"/>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50016768-7958-4D93-A0BF-D9AB68DB53FB}"/>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F684FAD1-0F7F-4556-88BA-21653CFF2203}"/>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4A8DE1C2-B05B-4D7E-90CB-E6678DF1C70E}"/>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BF822921-8890-4F35-9F92-9804C1DF3AAF}"/>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C2B637B1-7244-47B8-B82F-AAD6E5004283}"/>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A3984B2F-9683-4D34-B089-5E4391E904EB}"/>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847497FC-6DA3-4DCF-9534-BB1F825DEC2A}"/>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4409E917-16B3-4FF0-B832-06A65D412EAA}"/>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561A72F7-0698-4CA9-870B-DBA9565B3035}"/>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33573E98-CF06-44E5-B957-C5D2EC84742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1099A39A-A60C-411E-8181-676B7FD6ED5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CA647C8C-A011-4B4F-B02E-FD42119018A9}"/>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2CF66B08-4C03-425A-AA41-B951212692B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DC31386B-3492-44A3-974B-3FB7943316AB}"/>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6696EEFB-8A79-4AA6-AAA7-7F5C6C328B5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1D1943A5-E4D9-4FE2-982D-62D3516FD16A}"/>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43FD3FB2-CB64-4BC2-BF9F-949F4A35F5B2}"/>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ED1336D0-9036-47FA-81DC-D4EB4AD9489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4C94B7F2-60B4-42A9-9161-7BF37B059B90}"/>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DFC56631-8856-48B6-8769-58E45CA9D78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827E06DA-9921-4CB9-9380-2BA928C74CA5}"/>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6325B663-503B-45F0-9172-1D4D164F6DCE}"/>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DC9944DE-7638-4CBF-87D7-E005BA71B08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CC0581B8-A097-4AF4-BF0A-3C27C90654EE}"/>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572CED73-2998-4A81-A702-DD295E0BBF4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9F27F797-E84B-431E-B54A-16A775066F1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1F536C44-D17F-4605-8375-27B8584BAA82}"/>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F6BA5AEF-5FB1-422F-ACB2-2AFA9650B8D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A181FD0C-0A59-42C9-B99B-BA5C477E43C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E4B74A0E-0E81-4E81-9C2F-EA28E8D100F4}"/>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B881E773-92B6-403B-AC30-65450CBAE2AC}"/>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C6F6FB48-60AE-4871-AEF3-63B31D35FD6B}"/>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31A98C2A-9117-47F3-9D6A-6A7AC877B13D}"/>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662ECA5A-8DB7-4456-9CE7-432788386AE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E17F1F29-A101-45D8-9ECC-76CEE6E158AD}"/>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583234E8-74AD-4B02-B347-792C8D546578}"/>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EDE5382C-7822-4964-B37B-8B7DBD23745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C1854192-62A4-42D9-AC85-966CD7E6361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748C6093-D830-415E-8E30-E5363AEC158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DDE0FDB9-7D8C-412C-BBB0-E24676F2C51F}"/>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B8BFEAA0-89BE-484C-8AB1-EB3E3BA123AC}"/>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FFB87BAB-4932-456E-8289-53CECE7BD20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E0AC3519-CF44-4265-9A52-7590112E4A7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B3651D3A-578D-4ED5-B026-E3D76E1FCFD1}"/>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D6B1A148-784F-43E1-B641-B712C97014DD}"/>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92D1073F-E763-4ED7-843F-6CF838FA055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2CEA59D7-927E-44FD-9C51-B54076D6659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56BD4575-4A37-4A71-853C-D193B791CBC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17621486-303D-4B39-B143-F2C055FD2AD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A845DD94-FC7A-4344-A07A-2438724B0F9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414C78DA-1BFB-4264-BB60-273BC57955D4}"/>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A5B44FD8-4AB0-4A15-8E2D-EE8DBF8D45CC}"/>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115A7E35-4A96-4ADA-B4CE-7CECF24BD40C}"/>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589B2EB4-F201-47FF-84BD-0915E2ADE8D2}"/>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38196E76-2B25-4459-A9F2-6A84B8506F4D}"/>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CBE5621A-28AB-4BC4-AECF-D56A1B67E634}"/>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96842CC1-D80D-4C07-924C-D656041DA469}"/>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A334F5E3-ADAF-4F2D-806C-BDFAF1E47EAC}"/>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3AEEB03D-5DA6-4884-A567-B81785B9020D}"/>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3288CD0D-0A9E-4C6A-987A-3B728A362E62}"/>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18CB0115-35EF-4861-A996-947B90480225}"/>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51CF5DE2-B699-4454-B3A0-15EDB0266237}"/>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EB2FF904-4A37-4796-805B-DE3930972549}"/>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D38F36C6-7FF1-44DF-AE17-11CB3101EBB5}"/>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0C5D7474-2D64-410F-8381-4BDF57E4C678}"/>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44240F8D-9513-4D04-B237-C883C3DFACC7}"/>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104775</xdr:colOff>
      <xdr:row>3</xdr:row>
      <xdr:rowOff>53975</xdr:rowOff>
    </xdr:from>
    <xdr:to>
      <xdr:col>9</xdr:col>
      <xdr:colOff>85725</xdr:colOff>
      <xdr:row>5</xdr:row>
      <xdr:rowOff>44450</xdr:rowOff>
    </xdr:to>
    <xdr:sp macro="" textlink="">
      <xdr:nvSpPr>
        <xdr:cNvPr id="2" name="Oval 1">
          <a:extLst>
            <a:ext uri="{FF2B5EF4-FFF2-40B4-BE49-F238E27FC236}">
              <a16:creationId xmlns:a16="http://schemas.microsoft.com/office/drawing/2014/main" id="{1471B970-FC93-428F-B6E1-F0ED0997B3F6}"/>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C56BBA17-34D2-4EEA-8A5A-7B1ABF1DAF71}"/>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C0316F82-4653-4549-9C1F-07BB45B2C0BC}"/>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58DDACB3-3030-4EF6-B9BB-1BCB85043DAF}"/>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6FF6889D-ED28-42A0-9560-B35D1DA11F1E}"/>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F31CDE56-D5F5-46EB-AD04-B5742C8DBAC6}"/>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5BC930F1-E687-49FD-8486-A297FBD3A8E8}"/>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644B5860-A094-46F7-9856-E03CB7FDE9F0}"/>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F9779A9E-FC71-4581-85A4-540A5DD359CA}"/>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CFDB6215-1C9D-4380-9F72-C36481DCE052}"/>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7CC17F3F-22C5-4DC6-9A02-6E3B028684F8}"/>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8FBCB7DF-A71B-48A6-9AE5-FE4F56F3755D}"/>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78EA18CC-9955-42D7-994D-614FF017506D}"/>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5" name="Line 17">
          <a:extLst>
            <a:ext uri="{FF2B5EF4-FFF2-40B4-BE49-F238E27FC236}">
              <a16:creationId xmlns:a16="http://schemas.microsoft.com/office/drawing/2014/main" id="{00864874-4D5B-4C45-9F17-9B20C3F0B809}"/>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6" name="Line 18">
          <a:extLst>
            <a:ext uri="{FF2B5EF4-FFF2-40B4-BE49-F238E27FC236}">
              <a16:creationId xmlns:a16="http://schemas.microsoft.com/office/drawing/2014/main" id="{4386561C-EF7A-4D49-AC30-842C3A8128D2}"/>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 name="Line 34">
          <a:extLst>
            <a:ext uri="{FF2B5EF4-FFF2-40B4-BE49-F238E27FC236}">
              <a16:creationId xmlns:a16="http://schemas.microsoft.com/office/drawing/2014/main" id="{D330F609-9176-4B52-834B-4F80EC22F734}"/>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8" name="Line 35">
          <a:extLst>
            <a:ext uri="{FF2B5EF4-FFF2-40B4-BE49-F238E27FC236}">
              <a16:creationId xmlns:a16="http://schemas.microsoft.com/office/drawing/2014/main" id="{5842D0DC-63BA-4D13-B0BB-0B9B9F0432F1}"/>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9" name="グループ化 1">
          <a:extLst>
            <a:ext uri="{FF2B5EF4-FFF2-40B4-BE49-F238E27FC236}">
              <a16:creationId xmlns:a16="http://schemas.microsoft.com/office/drawing/2014/main" id="{68D86C90-0A24-45D7-9BE0-BE4E86E99102}"/>
            </a:ext>
          </a:extLst>
        </xdr:cNvPr>
        <xdr:cNvGrpSpPr>
          <a:grpSpLocks/>
        </xdr:cNvGrpSpPr>
      </xdr:nvGrpSpPr>
      <xdr:grpSpPr bwMode="auto">
        <a:xfrm>
          <a:off x="5278755" y="9824085"/>
          <a:ext cx="166370" cy="104775"/>
          <a:chOff x="5778500" y="10467975"/>
          <a:chExt cx="123825" cy="107950"/>
        </a:xfrm>
      </xdr:grpSpPr>
      <xdr:sp macro="" textlink="">
        <xdr:nvSpPr>
          <xdr:cNvPr id="20" name="Line 80">
            <a:extLst>
              <a:ext uri="{FF2B5EF4-FFF2-40B4-BE49-F238E27FC236}">
                <a16:creationId xmlns:a16="http://schemas.microsoft.com/office/drawing/2014/main" id="{D40A8041-1FFD-4389-9866-ECE51B680804}"/>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81">
            <a:extLst>
              <a:ext uri="{FF2B5EF4-FFF2-40B4-BE49-F238E27FC236}">
                <a16:creationId xmlns:a16="http://schemas.microsoft.com/office/drawing/2014/main" id="{0FC66A33-7E87-49B5-8049-E5BC98D51EEF}"/>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 name="グループ化 3">
          <a:extLst>
            <a:ext uri="{FF2B5EF4-FFF2-40B4-BE49-F238E27FC236}">
              <a16:creationId xmlns:a16="http://schemas.microsoft.com/office/drawing/2014/main" id="{A0C41C38-915D-49CF-8CB1-6FD38A22FDB1}"/>
            </a:ext>
          </a:extLst>
        </xdr:cNvPr>
        <xdr:cNvGrpSpPr>
          <a:grpSpLocks/>
        </xdr:cNvGrpSpPr>
      </xdr:nvGrpSpPr>
      <xdr:grpSpPr bwMode="auto">
        <a:xfrm>
          <a:off x="5575935" y="9468485"/>
          <a:ext cx="895985" cy="346075"/>
          <a:chOff x="6124575" y="9425668"/>
          <a:chExt cx="991961" cy="326571"/>
        </a:xfrm>
      </xdr:grpSpPr>
      <xdr:sp macro="" textlink="">
        <xdr:nvSpPr>
          <xdr:cNvPr id="23" name="Line 74">
            <a:extLst>
              <a:ext uri="{FF2B5EF4-FFF2-40B4-BE49-F238E27FC236}">
                <a16:creationId xmlns:a16="http://schemas.microsoft.com/office/drawing/2014/main" id="{880A6C63-B93A-4113-8F02-31DFE8755D6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74">
            <a:extLst>
              <a:ext uri="{FF2B5EF4-FFF2-40B4-BE49-F238E27FC236}">
                <a16:creationId xmlns:a16="http://schemas.microsoft.com/office/drawing/2014/main" id="{3530F16E-7DB0-4900-ACDA-F4103E3D2E33}"/>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25" name="Line 74">
          <a:extLst>
            <a:ext uri="{FF2B5EF4-FFF2-40B4-BE49-F238E27FC236}">
              <a16:creationId xmlns:a16="http://schemas.microsoft.com/office/drawing/2014/main" id="{DD611C77-7CA5-49F8-B812-D9DDEECE2268}"/>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26" name="Line 74">
          <a:extLst>
            <a:ext uri="{FF2B5EF4-FFF2-40B4-BE49-F238E27FC236}">
              <a16:creationId xmlns:a16="http://schemas.microsoft.com/office/drawing/2014/main" id="{F740C18D-FC87-492E-A4BA-4FECD7A047B9}"/>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7" name="グループ化 1">
          <a:extLst>
            <a:ext uri="{FF2B5EF4-FFF2-40B4-BE49-F238E27FC236}">
              <a16:creationId xmlns:a16="http://schemas.microsoft.com/office/drawing/2014/main" id="{66D12A5F-1102-4DB4-8590-FF7B8458DFC0}"/>
            </a:ext>
          </a:extLst>
        </xdr:cNvPr>
        <xdr:cNvGrpSpPr>
          <a:grpSpLocks/>
        </xdr:cNvGrpSpPr>
      </xdr:nvGrpSpPr>
      <xdr:grpSpPr bwMode="auto">
        <a:xfrm>
          <a:off x="8788400" y="3007360"/>
          <a:ext cx="1320802" cy="436881"/>
          <a:chOff x="9715501" y="3148857"/>
          <a:chExt cx="1311090" cy="257731"/>
        </a:xfrm>
      </xdr:grpSpPr>
      <xdr:sp macro="" textlink="">
        <xdr:nvSpPr>
          <xdr:cNvPr id="28" name="Line 37">
            <a:extLst>
              <a:ext uri="{FF2B5EF4-FFF2-40B4-BE49-F238E27FC236}">
                <a16:creationId xmlns:a16="http://schemas.microsoft.com/office/drawing/2014/main" id="{6BCAF307-6F99-4C9D-A0BA-0FFC58235C2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7">
            <a:extLst>
              <a:ext uri="{FF2B5EF4-FFF2-40B4-BE49-F238E27FC236}">
                <a16:creationId xmlns:a16="http://schemas.microsoft.com/office/drawing/2014/main" id="{C77E5724-82D2-4199-8202-D6B56C0089E4}"/>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7">
            <a:extLst>
              <a:ext uri="{FF2B5EF4-FFF2-40B4-BE49-F238E27FC236}">
                <a16:creationId xmlns:a16="http://schemas.microsoft.com/office/drawing/2014/main" id="{5FDD8140-FBF1-4F4C-B1C8-1C5C3BA22A91}"/>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31" name="グループ化 1">
          <a:extLst>
            <a:ext uri="{FF2B5EF4-FFF2-40B4-BE49-F238E27FC236}">
              <a16:creationId xmlns:a16="http://schemas.microsoft.com/office/drawing/2014/main" id="{1A86EDBA-B0A8-4F88-927E-8856644D755C}"/>
            </a:ext>
          </a:extLst>
        </xdr:cNvPr>
        <xdr:cNvGrpSpPr>
          <a:grpSpLocks/>
        </xdr:cNvGrpSpPr>
      </xdr:nvGrpSpPr>
      <xdr:grpSpPr bwMode="auto">
        <a:xfrm>
          <a:off x="5207634" y="15300960"/>
          <a:ext cx="144780" cy="133350"/>
          <a:chOff x="5778500" y="10467975"/>
          <a:chExt cx="123825" cy="107950"/>
        </a:xfrm>
      </xdr:grpSpPr>
      <xdr:sp macro="" textlink="">
        <xdr:nvSpPr>
          <xdr:cNvPr id="32" name="Line 80">
            <a:extLst>
              <a:ext uri="{FF2B5EF4-FFF2-40B4-BE49-F238E27FC236}">
                <a16:creationId xmlns:a16="http://schemas.microsoft.com/office/drawing/2014/main" id="{F1840F2E-C5AF-4E7E-B9BC-126EEBD4B9EF}"/>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81">
            <a:extLst>
              <a:ext uri="{FF2B5EF4-FFF2-40B4-BE49-F238E27FC236}">
                <a16:creationId xmlns:a16="http://schemas.microsoft.com/office/drawing/2014/main" id="{C16AC60E-DFD2-4B50-A607-4E1ACA2A849F}"/>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34" name="グループ化 3">
          <a:extLst>
            <a:ext uri="{FF2B5EF4-FFF2-40B4-BE49-F238E27FC236}">
              <a16:creationId xmlns:a16="http://schemas.microsoft.com/office/drawing/2014/main" id="{97703734-82B9-4020-806E-5FC2E391E976}"/>
            </a:ext>
          </a:extLst>
        </xdr:cNvPr>
        <xdr:cNvGrpSpPr>
          <a:grpSpLocks/>
        </xdr:cNvGrpSpPr>
      </xdr:nvGrpSpPr>
      <xdr:grpSpPr bwMode="auto">
        <a:xfrm>
          <a:off x="5575935" y="14944725"/>
          <a:ext cx="895985" cy="356235"/>
          <a:chOff x="6124575" y="9425668"/>
          <a:chExt cx="991961" cy="326571"/>
        </a:xfrm>
      </xdr:grpSpPr>
      <xdr:sp macro="" textlink="">
        <xdr:nvSpPr>
          <xdr:cNvPr id="35" name="Line 74">
            <a:extLst>
              <a:ext uri="{FF2B5EF4-FFF2-40B4-BE49-F238E27FC236}">
                <a16:creationId xmlns:a16="http://schemas.microsoft.com/office/drawing/2014/main" id="{1CB48955-74C9-41BE-B2B3-0FBAF158A98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74">
            <a:extLst>
              <a:ext uri="{FF2B5EF4-FFF2-40B4-BE49-F238E27FC236}">
                <a16:creationId xmlns:a16="http://schemas.microsoft.com/office/drawing/2014/main" id="{C7B87EB8-8546-4E80-9E88-B5DF7FDFEFF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37" name="Oval 1429">
          <a:extLst>
            <a:ext uri="{FF2B5EF4-FFF2-40B4-BE49-F238E27FC236}">
              <a16:creationId xmlns:a16="http://schemas.microsoft.com/office/drawing/2014/main" id="{6E99A668-6041-4181-9B68-DAFEAF0BC7A5}"/>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8" name="Oval 1429">
          <a:extLst>
            <a:ext uri="{FF2B5EF4-FFF2-40B4-BE49-F238E27FC236}">
              <a16:creationId xmlns:a16="http://schemas.microsoft.com/office/drawing/2014/main" id="{5266F0F7-47E3-4298-9DD4-2B5703E5DAB1}"/>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39" name="Group 1337">
          <a:extLst>
            <a:ext uri="{FF2B5EF4-FFF2-40B4-BE49-F238E27FC236}">
              <a16:creationId xmlns:a16="http://schemas.microsoft.com/office/drawing/2014/main" id="{9869E05A-3E4B-4933-AC04-892CB47440AD}"/>
            </a:ext>
          </a:extLst>
        </xdr:cNvPr>
        <xdr:cNvGrpSpPr>
          <a:grpSpLocks/>
        </xdr:cNvGrpSpPr>
      </xdr:nvGrpSpPr>
      <xdr:grpSpPr bwMode="auto">
        <a:xfrm>
          <a:off x="6360160" y="66730880"/>
          <a:ext cx="335280" cy="0"/>
          <a:chOff x="308" y="273"/>
          <a:chExt cx="592" cy="13"/>
        </a:xfrm>
      </xdr:grpSpPr>
      <xdr:grpSp>
        <xdr:nvGrpSpPr>
          <xdr:cNvPr id="40" name="Group 1338">
            <a:extLst>
              <a:ext uri="{FF2B5EF4-FFF2-40B4-BE49-F238E27FC236}">
                <a16:creationId xmlns:a16="http://schemas.microsoft.com/office/drawing/2014/main" id="{6DF8B7BA-E5DF-4735-BDDD-1144552324D8}"/>
              </a:ext>
            </a:extLst>
          </xdr:cNvPr>
          <xdr:cNvGrpSpPr>
            <a:grpSpLocks/>
          </xdr:cNvGrpSpPr>
        </xdr:nvGrpSpPr>
        <xdr:grpSpPr bwMode="auto">
          <a:xfrm>
            <a:off x="465" y="273"/>
            <a:ext cx="121" cy="13"/>
            <a:chOff x="452" y="272"/>
            <a:chExt cx="121" cy="14"/>
          </a:xfrm>
        </xdr:grpSpPr>
        <xdr:sp macro="" textlink="">
          <xdr:nvSpPr>
            <xdr:cNvPr id="77" name="Line 1339">
              <a:extLst>
                <a:ext uri="{FF2B5EF4-FFF2-40B4-BE49-F238E27FC236}">
                  <a16:creationId xmlns:a16="http://schemas.microsoft.com/office/drawing/2014/main" id="{38E3AE9D-7D08-49BA-9F94-CB8CD997EFB3}"/>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8" name="Line 1340">
              <a:extLst>
                <a:ext uri="{FF2B5EF4-FFF2-40B4-BE49-F238E27FC236}">
                  <a16:creationId xmlns:a16="http://schemas.microsoft.com/office/drawing/2014/main" id="{02A0637B-77F0-41FB-BEA6-A035E098678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9" name="Line 1341">
              <a:extLst>
                <a:ext uri="{FF2B5EF4-FFF2-40B4-BE49-F238E27FC236}">
                  <a16:creationId xmlns:a16="http://schemas.microsoft.com/office/drawing/2014/main" id="{3B03E9A8-D4FA-4332-B3EB-9895E2E8C387}"/>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0" name="Line 1342">
              <a:extLst>
                <a:ext uri="{FF2B5EF4-FFF2-40B4-BE49-F238E27FC236}">
                  <a16:creationId xmlns:a16="http://schemas.microsoft.com/office/drawing/2014/main" id="{9D356F1B-5694-492D-9A4C-21D254EE530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1" name="Line 1343">
              <a:extLst>
                <a:ext uri="{FF2B5EF4-FFF2-40B4-BE49-F238E27FC236}">
                  <a16:creationId xmlns:a16="http://schemas.microsoft.com/office/drawing/2014/main" id="{AA3B1430-101E-4641-A2A5-3BFE6AD9999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2" name="Line 1344">
              <a:extLst>
                <a:ext uri="{FF2B5EF4-FFF2-40B4-BE49-F238E27FC236}">
                  <a16:creationId xmlns:a16="http://schemas.microsoft.com/office/drawing/2014/main" id="{68131B1A-DB0A-4565-9616-AC54DD7F78D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3" name="Line 1345">
              <a:extLst>
                <a:ext uri="{FF2B5EF4-FFF2-40B4-BE49-F238E27FC236}">
                  <a16:creationId xmlns:a16="http://schemas.microsoft.com/office/drawing/2014/main" id="{4ACB8A72-D28F-459A-ADBE-2E900345E18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4" name="Line 1346">
              <a:extLst>
                <a:ext uri="{FF2B5EF4-FFF2-40B4-BE49-F238E27FC236}">
                  <a16:creationId xmlns:a16="http://schemas.microsoft.com/office/drawing/2014/main" id="{9870AA08-D58A-4BFA-B605-639C736991AE}"/>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5" name="Line 1347">
              <a:extLst>
                <a:ext uri="{FF2B5EF4-FFF2-40B4-BE49-F238E27FC236}">
                  <a16:creationId xmlns:a16="http://schemas.microsoft.com/office/drawing/2014/main" id="{EA28C5F5-2338-4FEA-8F4A-3FE6F63D23E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6" name="Line 1348">
              <a:extLst>
                <a:ext uri="{FF2B5EF4-FFF2-40B4-BE49-F238E27FC236}">
                  <a16:creationId xmlns:a16="http://schemas.microsoft.com/office/drawing/2014/main" id="{0C5DAA14-69DE-4AC3-AEA0-2D2C8C7CE674}"/>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87" name="Line 1349">
              <a:extLst>
                <a:ext uri="{FF2B5EF4-FFF2-40B4-BE49-F238E27FC236}">
                  <a16:creationId xmlns:a16="http://schemas.microsoft.com/office/drawing/2014/main" id="{605154DE-C466-4DBD-BED5-795F019334DA}"/>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1" name="Group 1350">
            <a:extLst>
              <a:ext uri="{FF2B5EF4-FFF2-40B4-BE49-F238E27FC236}">
                <a16:creationId xmlns:a16="http://schemas.microsoft.com/office/drawing/2014/main" id="{E3B4E8D4-8A4F-4146-868C-2D071C9A2DD4}"/>
              </a:ext>
            </a:extLst>
          </xdr:cNvPr>
          <xdr:cNvGrpSpPr>
            <a:grpSpLocks/>
          </xdr:cNvGrpSpPr>
        </xdr:nvGrpSpPr>
        <xdr:grpSpPr bwMode="auto">
          <a:xfrm>
            <a:off x="779" y="273"/>
            <a:ext cx="121" cy="13"/>
            <a:chOff x="452" y="272"/>
            <a:chExt cx="121" cy="14"/>
          </a:xfrm>
        </xdr:grpSpPr>
        <xdr:sp macro="" textlink="">
          <xdr:nvSpPr>
            <xdr:cNvPr id="66" name="Line 1351">
              <a:extLst>
                <a:ext uri="{FF2B5EF4-FFF2-40B4-BE49-F238E27FC236}">
                  <a16:creationId xmlns:a16="http://schemas.microsoft.com/office/drawing/2014/main" id="{F99D6644-51DE-4B94-BA02-0C9F82A230B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7" name="Line 1352">
              <a:extLst>
                <a:ext uri="{FF2B5EF4-FFF2-40B4-BE49-F238E27FC236}">
                  <a16:creationId xmlns:a16="http://schemas.microsoft.com/office/drawing/2014/main" id="{40268A60-48D7-49D3-82B5-9B67681217C9}"/>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8" name="Line 1353">
              <a:extLst>
                <a:ext uri="{FF2B5EF4-FFF2-40B4-BE49-F238E27FC236}">
                  <a16:creationId xmlns:a16="http://schemas.microsoft.com/office/drawing/2014/main" id="{2FF0D52D-4F6D-45C6-8871-2918D27CB90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9" name="Line 1354">
              <a:extLst>
                <a:ext uri="{FF2B5EF4-FFF2-40B4-BE49-F238E27FC236}">
                  <a16:creationId xmlns:a16="http://schemas.microsoft.com/office/drawing/2014/main" id="{19309129-A2CD-4604-ADE3-1FDB00E1A838}"/>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0" name="Line 1355">
              <a:extLst>
                <a:ext uri="{FF2B5EF4-FFF2-40B4-BE49-F238E27FC236}">
                  <a16:creationId xmlns:a16="http://schemas.microsoft.com/office/drawing/2014/main" id="{1FF50229-4B28-450F-A29A-36F191F8816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1" name="Line 1356">
              <a:extLst>
                <a:ext uri="{FF2B5EF4-FFF2-40B4-BE49-F238E27FC236}">
                  <a16:creationId xmlns:a16="http://schemas.microsoft.com/office/drawing/2014/main" id="{FFAF2887-E2B3-4DE4-9823-9A7F5139343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2" name="Line 1357">
              <a:extLst>
                <a:ext uri="{FF2B5EF4-FFF2-40B4-BE49-F238E27FC236}">
                  <a16:creationId xmlns:a16="http://schemas.microsoft.com/office/drawing/2014/main" id="{7D1DE5B7-3125-4C09-B162-F5ADA1BF97D3}"/>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3" name="Line 1358">
              <a:extLst>
                <a:ext uri="{FF2B5EF4-FFF2-40B4-BE49-F238E27FC236}">
                  <a16:creationId xmlns:a16="http://schemas.microsoft.com/office/drawing/2014/main" id="{976270E6-974F-49F2-917A-31B35EDFAF79}"/>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4" name="Line 1359">
              <a:extLst>
                <a:ext uri="{FF2B5EF4-FFF2-40B4-BE49-F238E27FC236}">
                  <a16:creationId xmlns:a16="http://schemas.microsoft.com/office/drawing/2014/main" id="{9CD8B774-B5BF-461A-8B8D-CA600ACA2AB7}"/>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5" name="Line 1360">
              <a:extLst>
                <a:ext uri="{FF2B5EF4-FFF2-40B4-BE49-F238E27FC236}">
                  <a16:creationId xmlns:a16="http://schemas.microsoft.com/office/drawing/2014/main" id="{DE87779F-144B-427F-93A6-610B828D5E92}"/>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76" name="Line 1361">
              <a:extLst>
                <a:ext uri="{FF2B5EF4-FFF2-40B4-BE49-F238E27FC236}">
                  <a16:creationId xmlns:a16="http://schemas.microsoft.com/office/drawing/2014/main" id="{C50C11CC-7102-4DE8-BC5F-6FA8B8368908}"/>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2" name="Group 1362">
            <a:extLst>
              <a:ext uri="{FF2B5EF4-FFF2-40B4-BE49-F238E27FC236}">
                <a16:creationId xmlns:a16="http://schemas.microsoft.com/office/drawing/2014/main" id="{6BCA8589-3505-489D-BE70-034B635AEB1C}"/>
              </a:ext>
            </a:extLst>
          </xdr:cNvPr>
          <xdr:cNvGrpSpPr>
            <a:grpSpLocks/>
          </xdr:cNvGrpSpPr>
        </xdr:nvGrpSpPr>
        <xdr:grpSpPr bwMode="auto">
          <a:xfrm>
            <a:off x="622" y="273"/>
            <a:ext cx="121" cy="13"/>
            <a:chOff x="452" y="272"/>
            <a:chExt cx="121" cy="14"/>
          </a:xfrm>
        </xdr:grpSpPr>
        <xdr:sp macro="" textlink="">
          <xdr:nvSpPr>
            <xdr:cNvPr id="55" name="Line 1363">
              <a:extLst>
                <a:ext uri="{FF2B5EF4-FFF2-40B4-BE49-F238E27FC236}">
                  <a16:creationId xmlns:a16="http://schemas.microsoft.com/office/drawing/2014/main" id="{6FF637EC-4B55-40B3-8365-760CB099BFA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6" name="Line 1364">
              <a:extLst>
                <a:ext uri="{FF2B5EF4-FFF2-40B4-BE49-F238E27FC236}">
                  <a16:creationId xmlns:a16="http://schemas.microsoft.com/office/drawing/2014/main" id="{24927B7C-C3F4-44DA-A6FE-BE3696E2AEBE}"/>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7" name="Line 1365">
              <a:extLst>
                <a:ext uri="{FF2B5EF4-FFF2-40B4-BE49-F238E27FC236}">
                  <a16:creationId xmlns:a16="http://schemas.microsoft.com/office/drawing/2014/main" id="{0E8B19D1-6AE1-45E5-9B20-4039547FFF9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8" name="Line 1366">
              <a:extLst>
                <a:ext uri="{FF2B5EF4-FFF2-40B4-BE49-F238E27FC236}">
                  <a16:creationId xmlns:a16="http://schemas.microsoft.com/office/drawing/2014/main" id="{14F273D8-C64E-49EF-B734-B9460DF6C857}"/>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9" name="Line 1367">
              <a:extLst>
                <a:ext uri="{FF2B5EF4-FFF2-40B4-BE49-F238E27FC236}">
                  <a16:creationId xmlns:a16="http://schemas.microsoft.com/office/drawing/2014/main" id="{6B4410C1-E203-42A5-9E5E-4F3C3D2745B1}"/>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0" name="Line 1368">
              <a:extLst>
                <a:ext uri="{FF2B5EF4-FFF2-40B4-BE49-F238E27FC236}">
                  <a16:creationId xmlns:a16="http://schemas.microsoft.com/office/drawing/2014/main" id="{82BBEE91-6E9E-4B53-8BB8-35EF18AFFFA5}"/>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1" name="Line 1369">
              <a:extLst>
                <a:ext uri="{FF2B5EF4-FFF2-40B4-BE49-F238E27FC236}">
                  <a16:creationId xmlns:a16="http://schemas.microsoft.com/office/drawing/2014/main" id="{5DF98B01-EEBC-4EA1-AB4C-ABDB545C18F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2" name="Line 1370">
              <a:extLst>
                <a:ext uri="{FF2B5EF4-FFF2-40B4-BE49-F238E27FC236}">
                  <a16:creationId xmlns:a16="http://schemas.microsoft.com/office/drawing/2014/main" id="{EFDD9CE9-A638-41AD-AADC-858FA744789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3" name="Line 1371">
              <a:extLst>
                <a:ext uri="{FF2B5EF4-FFF2-40B4-BE49-F238E27FC236}">
                  <a16:creationId xmlns:a16="http://schemas.microsoft.com/office/drawing/2014/main" id="{A8B7D3CA-758E-49E2-8F9B-D373FFDB2C5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4" name="Line 1372">
              <a:extLst>
                <a:ext uri="{FF2B5EF4-FFF2-40B4-BE49-F238E27FC236}">
                  <a16:creationId xmlns:a16="http://schemas.microsoft.com/office/drawing/2014/main" id="{852C5A87-3EA7-41B1-AC47-A624E9852DA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65" name="Line 1373">
              <a:extLst>
                <a:ext uri="{FF2B5EF4-FFF2-40B4-BE49-F238E27FC236}">
                  <a16:creationId xmlns:a16="http://schemas.microsoft.com/office/drawing/2014/main" id="{10775379-7A4A-4973-BC95-0549A61E5E8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43" name="Group 1374">
            <a:extLst>
              <a:ext uri="{FF2B5EF4-FFF2-40B4-BE49-F238E27FC236}">
                <a16:creationId xmlns:a16="http://schemas.microsoft.com/office/drawing/2014/main" id="{363918CA-0EBC-4719-8DB0-225827BFC68F}"/>
              </a:ext>
            </a:extLst>
          </xdr:cNvPr>
          <xdr:cNvGrpSpPr>
            <a:grpSpLocks/>
          </xdr:cNvGrpSpPr>
        </xdr:nvGrpSpPr>
        <xdr:grpSpPr bwMode="auto">
          <a:xfrm>
            <a:off x="308" y="273"/>
            <a:ext cx="121" cy="13"/>
            <a:chOff x="452" y="272"/>
            <a:chExt cx="121" cy="14"/>
          </a:xfrm>
        </xdr:grpSpPr>
        <xdr:sp macro="" textlink="">
          <xdr:nvSpPr>
            <xdr:cNvPr id="44" name="Line 1375">
              <a:extLst>
                <a:ext uri="{FF2B5EF4-FFF2-40B4-BE49-F238E27FC236}">
                  <a16:creationId xmlns:a16="http://schemas.microsoft.com/office/drawing/2014/main" id="{052716A6-5140-4A5C-AB02-00221F392D77}"/>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5" name="Line 1376">
              <a:extLst>
                <a:ext uri="{FF2B5EF4-FFF2-40B4-BE49-F238E27FC236}">
                  <a16:creationId xmlns:a16="http://schemas.microsoft.com/office/drawing/2014/main" id="{9453A73F-DC5E-4EC1-807E-376E6481203B}"/>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6" name="Line 1377">
              <a:extLst>
                <a:ext uri="{FF2B5EF4-FFF2-40B4-BE49-F238E27FC236}">
                  <a16:creationId xmlns:a16="http://schemas.microsoft.com/office/drawing/2014/main" id="{75089C15-E583-41DD-B2D8-E8EBC194FD5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7" name="Line 1378">
              <a:extLst>
                <a:ext uri="{FF2B5EF4-FFF2-40B4-BE49-F238E27FC236}">
                  <a16:creationId xmlns:a16="http://schemas.microsoft.com/office/drawing/2014/main" id="{100E3E89-E697-4DCA-87D1-6C88C170742A}"/>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8" name="Line 1379">
              <a:extLst>
                <a:ext uri="{FF2B5EF4-FFF2-40B4-BE49-F238E27FC236}">
                  <a16:creationId xmlns:a16="http://schemas.microsoft.com/office/drawing/2014/main" id="{404BE481-B018-48FE-8962-4D5A5827F18F}"/>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49" name="Line 1380">
              <a:extLst>
                <a:ext uri="{FF2B5EF4-FFF2-40B4-BE49-F238E27FC236}">
                  <a16:creationId xmlns:a16="http://schemas.microsoft.com/office/drawing/2014/main" id="{AB16060D-7B82-4F73-B9C8-83928CFF4D7A}"/>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0" name="Line 1381">
              <a:extLst>
                <a:ext uri="{FF2B5EF4-FFF2-40B4-BE49-F238E27FC236}">
                  <a16:creationId xmlns:a16="http://schemas.microsoft.com/office/drawing/2014/main" id="{A253BD28-8445-439D-A66C-49727D4A3099}"/>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1" name="Line 1382">
              <a:extLst>
                <a:ext uri="{FF2B5EF4-FFF2-40B4-BE49-F238E27FC236}">
                  <a16:creationId xmlns:a16="http://schemas.microsoft.com/office/drawing/2014/main" id="{3140BC01-B0B2-4281-9311-AF8ED13B781F}"/>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2" name="Line 1383">
              <a:extLst>
                <a:ext uri="{FF2B5EF4-FFF2-40B4-BE49-F238E27FC236}">
                  <a16:creationId xmlns:a16="http://schemas.microsoft.com/office/drawing/2014/main" id="{0DC33247-98C9-49AD-8D7B-940D816C4A2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3" name="Line 1384">
              <a:extLst>
                <a:ext uri="{FF2B5EF4-FFF2-40B4-BE49-F238E27FC236}">
                  <a16:creationId xmlns:a16="http://schemas.microsoft.com/office/drawing/2014/main" id="{E20E7D0F-B20B-48AE-8377-D815C0E3537C}"/>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54" name="Line 1385">
              <a:extLst>
                <a:ext uri="{FF2B5EF4-FFF2-40B4-BE49-F238E27FC236}">
                  <a16:creationId xmlns:a16="http://schemas.microsoft.com/office/drawing/2014/main" id="{F71A0448-55F0-4ED9-AD11-E3A260716546}"/>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88" name="グループ化 1">
          <a:extLst>
            <a:ext uri="{FF2B5EF4-FFF2-40B4-BE49-F238E27FC236}">
              <a16:creationId xmlns:a16="http://schemas.microsoft.com/office/drawing/2014/main" id="{49E03190-9AB5-41C8-B26F-08644C3F111E}"/>
            </a:ext>
          </a:extLst>
        </xdr:cNvPr>
        <xdr:cNvGrpSpPr>
          <a:grpSpLocks/>
        </xdr:cNvGrpSpPr>
      </xdr:nvGrpSpPr>
      <xdr:grpSpPr bwMode="auto">
        <a:xfrm>
          <a:off x="8801100" y="7216140"/>
          <a:ext cx="1320802" cy="449581"/>
          <a:chOff x="9715501" y="3148857"/>
          <a:chExt cx="1311090" cy="257731"/>
        </a:xfrm>
      </xdr:grpSpPr>
      <xdr:sp macro="" textlink="">
        <xdr:nvSpPr>
          <xdr:cNvPr id="89" name="Line 37">
            <a:extLst>
              <a:ext uri="{FF2B5EF4-FFF2-40B4-BE49-F238E27FC236}">
                <a16:creationId xmlns:a16="http://schemas.microsoft.com/office/drawing/2014/main" id="{D4A0F670-B05E-4D96-AEF7-12B19DA88B51}"/>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37">
            <a:extLst>
              <a:ext uri="{FF2B5EF4-FFF2-40B4-BE49-F238E27FC236}">
                <a16:creationId xmlns:a16="http://schemas.microsoft.com/office/drawing/2014/main" id="{7DFAE14B-721A-40BA-A758-D3FF8087EE82}"/>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37">
            <a:extLst>
              <a:ext uri="{FF2B5EF4-FFF2-40B4-BE49-F238E27FC236}">
                <a16:creationId xmlns:a16="http://schemas.microsoft.com/office/drawing/2014/main" id="{EC76C305-CCE6-4416-913E-408373B5CE7E}"/>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92" name="グループ化 1">
          <a:extLst>
            <a:ext uri="{FF2B5EF4-FFF2-40B4-BE49-F238E27FC236}">
              <a16:creationId xmlns:a16="http://schemas.microsoft.com/office/drawing/2014/main" id="{282AD993-F408-43B2-94D2-F2821DF61CE0}"/>
            </a:ext>
          </a:extLst>
        </xdr:cNvPr>
        <xdr:cNvGrpSpPr>
          <a:grpSpLocks/>
        </xdr:cNvGrpSpPr>
      </xdr:nvGrpSpPr>
      <xdr:grpSpPr bwMode="auto">
        <a:xfrm>
          <a:off x="8788400" y="12725400"/>
          <a:ext cx="1320802" cy="436881"/>
          <a:chOff x="9715501" y="3148857"/>
          <a:chExt cx="1311090" cy="257731"/>
        </a:xfrm>
      </xdr:grpSpPr>
      <xdr:sp macro="" textlink="">
        <xdr:nvSpPr>
          <xdr:cNvPr id="93" name="Line 37">
            <a:extLst>
              <a:ext uri="{FF2B5EF4-FFF2-40B4-BE49-F238E27FC236}">
                <a16:creationId xmlns:a16="http://schemas.microsoft.com/office/drawing/2014/main" id="{0017F6FD-7E86-4370-B731-18E0DA78EA2D}"/>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37">
            <a:extLst>
              <a:ext uri="{FF2B5EF4-FFF2-40B4-BE49-F238E27FC236}">
                <a16:creationId xmlns:a16="http://schemas.microsoft.com/office/drawing/2014/main" id="{2F1A4E7A-10A7-4D68-9AD0-7A0B0F82423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37">
            <a:extLst>
              <a:ext uri="{FF2B5EF4-FFF2-40B4-BE49-F238E27FC236}">
                <a16:creationId xmlns:a16="http://schemas.microsoft.com/office/drawing/2014/main" id="{371E7483-BED8-4E1E-A660-370B93DEA09F}"/>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96" name="グループ化 3">
          <a:extLst>
            <a:ext uri="{FF2B5EF4-FFF2-40B4-BE49-F238E27FC236}">
              <a16:creationId xmlns:a16="http://schemas.microsoft.com/office/drawing/2014/main" id="{2E73BC57-6017-4D40-892C-009A58DB0CE3}"/>
            </a:ext>
          </a:extLst>
        </xdr:cNvPr>
        <xdr:cNvGrpSpPr>
          <a:grpSpLocks/>
        </xdr:cNvGrpSpPr>
      </xdr:nvGrpSpPr>
      <xdr:grpSpPr bwMode="auto">
        <a:xfrm>
          <a:off x="5575935" y="9468485"/>
          <a:ext cx="895985" cy="346075"/>
          <a:chOff x="6124575" y="9425668"/>
          <a:chExt cx="991961" cy="326571"/>
        </a:xfrm>
      </xdr:grpSpPr>
      <xdr:sp macro="" textlink="">
        <xdr:nvSpPr>
          <xdr:cNvPr id="97" name="Line 74">
            <a:extLst>
              <a:ext uri="{FF2B5EF4-FFF2-40B4-BE49-F238E27FC236}">
                <a16:creationId xmlns:a16="http://schemas.microsoft.com/office/drawing/2014/main" id="{B20069A0-BCE7-4733-99ED-2A346C170B60}"/>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74">
            <a:extLst>
              <a:ext uri="{FF2B5EF4-FFF2-40B4-BE49-F238E27FC236}">
                <a16:creationId xmlns:a16="http://schemas.microsoft.com/office/drawing/2014/main" id="{FA749061-42D3-40BC-97D0-DC2C05A7E381}"/>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99" name="グループ化 3">
          <a:extLst>
            <a:ext uri="{FF2B5EF4-FFF2-40B4-BE49-F238E27FC236}">
              <a16:creationId xmlns:a16="http://schemas.microsoft.com/office/drawing/2014/main" id="{6240EE0A-1399-4337-8176-07B5B9497304}"/>
            </a:ext>
          </a:extLst>
        </xdr:cNvPr>
        <xdr:cNvGrpSpPr>
          <a:grpSpLocks/>
        </xdr:cNvGrpSpPr>
      </xdr:nvGrpSpPr>
      <xdr:grpSpPr bwMode="auto">
        <a:xfrm>
          <a:off x="5575935" y="14944725"/>
          <a:ext cx="895985" cy="356235"/>
          <a:chOff x="6124575" y="9425668"/>
          <a:chExt cx="991961" cy="326571"/>
        </a:xfrm>
      </xdr:grpSpPr>
      <xdr:sp macro="" textlink="">
        <xdr:nvSpPr>
          <xdr:cNvPr id="100" name="Line 74">
            <a:extLst>
              <a:ext uri="{FF2B5EF4-FFF2-40B4-BE49-F238E27FC236}">
                <a16:creationId xmlns:a16="http://schemas.microsoft.com/office/drawing/2014/main" id="{27A451EE-A268-4F10-A89A-F9631D3A790E}"/>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74">
            <a:extLst>
              <a:ext uri="{FF2B5EF4-FFF2-40B4-BE49-F238E27FC236}">
                <a16:creationId xmlns:a16="http://schemas.microsoft.com/office/drawing/2014/main" id="{731AF128-7389-4443-B2A9-49B55004D444}"/>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102" name="グループ化 1">
          <a:extLst>
            <a:ext uri="{FF2B5EF4-FFF2-40B4-BE49-F238E27FC236}">
              <a16:creationId xmlns:a16="http://schemas.microsoft.com/office/drawing/2014/main" id="{82B219CE-804E-41BE-A16A-964124E7E174}"/>
            </a:ext>
          </a:extLst>
        </xdr:cNvPr>
        <xdr:cNvGrpSpPr>
          <a:grpSpLocks/>
        </xdr:cNvGrpSpPr>
      </xdr:nvGrpSpPr>
      <xdr:grpSpPr bwMode="auto">
        <a:xfrm>
          <a:off x="8788400" y="3007360"/>
          <a:ext cx="1320802" cy="436881"/>
          <a:chOff x="9715501" y="3148857"/>
          <a:chExt cx="1311090" cy="257731"/>
        </a:xfrm>
      </xdr:grpSpPr>
      <xdr:sp macro="" textlink="">
        <xdr:nvSpPr>
          <xdr:cNvPr id="103" name="Line 37">
            <a:extLst>
              <a:ext uri="{FF2B5EF4-FFF2-40B4-BE49-F238E27FC236}">
                <a16:creationId xmlns:a16="http://schemas.microsoft.com/office/drawing/2014/main" id="{65E7B45E-F468-489C-9E7D-C0E67B9F56F6}"/>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7">
            <a:extLst>
              <a:ext uri="{FF2B5EF4-FFF2-40B4-BE49-F238E27FC236}">
                <a16:creationId xmlns:a16="http://schemas.microsoft.com/office/drawing/2014/main" id="{D6B8B96E-4859-4FE0-966B-5C14D0BB60FD}"/>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7">
            <a:extLst>
              <a:ext uri="{FF2B5EF4-FFF2-40B4-BE49-F238E27FC236}">
                <a16:creationId xmlns:a16="http://schemas.microsoft.com/office/drawing/2014/main" id="{D31604FC-59E7-40F3-802F-1F1F14F4B1AD}"/>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106" name="直線コネクタ 105">
          <a:extLst>
            <a:ext uri="{FF2B5EF4-FFF2-40B4-BE49-F238E27FC236}">
              <a16:creationId xmlns:a16="http://schemas.microsoft.com/office/drawing/2014/main" id="{9DEAFF68-1420-49FC-BC67-A5B9C502C96F}"/>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107" name="直線コネクタ 106">
          <a:extLst>
            <a:ext uri="{FF2B5EF4-FFF2-40B4-BE49-F238E27FC236}">
              <a16:creationId xmlns:a16="http://schemas.microsoft.com/office/drawing/2014/main" id="{A25B2F7A-C3BA-4275-ADDF-339D6ADF400F}"/>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108" name="直線コネクタ 107">
          <a:extLst>
            <a:ext uri="{FF2B5EF4-FFF2-40B4-BE49-F238E27FC236}">
              <a16:creationId xmlns:a16="http://schemas.microsoft.com/office/drawing/2014/main" id="{2EFC9437-71C2-40AF-9977-D947AB5FCC6A}"/>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109" name="直線コネクタ 108">
          <a:extLst>
            <a:ext uri="{FF2B5EF4-FFF2-40B4-BE49-F238E27FC236}">
              <a16:creationId xmlns:a16="http://schemas.microsoft.com/office/drawing/2014/main" id="{8957C8E2-9353-4F1F-8797-E5655E0AAEB9}"/>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110" name="直線コネクタ 109">
          <a:extLst>
            <a:ext uri="{FF2B5EF4-FFF2-40B4-BE49-F238E27FC236}">
              <a16:creationId xmlns:a16="http://schemas.microsoft.com/office/drawing/2014/main" id="{844C123D-6010-4203-B929-C810A46A7250}"/>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111" name="直線コネクタ 110">
          <a:extLst>
            <a:ext uri="{FF2B5EF4-FFF2-40B4-BE49-F238E27FC236}">
              <a16:creationId xmlns:a16="http://schemas.microsoft.com/office/drawing/2014/main" id="{5C6C6527-B5E2-4420-A17C-3589BF39B719}"/>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112" name="直線コネクタ 111">
          <a:extLst>
            <a:ext uri="{FF2B5EF4-FFF2-40B4-BE49-F238E27FC236}">
              <a16:creationId xmlns:a16="http://schemas.microsoft.com/office/drawing/2014/main" id="{C14AEA30-64B9-415F-A595-28AFFB6A34AC}"/>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113" name="直線コネクタ 112">
          <a:extLst>
            <a:ext uri="{FF2B5EF4-FFF2-40B4-BE49-F238E27FC236}">
              <a16:creationId xmlns:a16="http://schemas.microsoft.com/office/drawing/2014/main" id="{888DE675-8F38-4E08-B27C-1E6870D8E8F8}"/>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114" name="直線コネクタ 113">
          <a:extLst>
            <a:ext uri="{FF2B5EF4-FFF2-40B4-BE49-F238E27FC236}">
              <a16:creationId xmlns:a16="http://schemas.microsoft.com/office/drawing/2014/main" id="{3D1004D3-67E9-4920-B5A5-D84A24623999}"/>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115" name="直線コネクタ 114">
          <a:extLst>
            <a:ext uri="{FF2B5EF4-FFF2-40B4-BE49-F238E27FC236}">
              <a16:creationId xmlns:a16="http://schemas.microsoft.com/office/drawing/2014/main" id="{233C738F-42A6-481C-BFF1-EE635A8F0E5F}"/>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86</xdr:col>
      <xdr:colOff>0</xdr:colOff>
      <xdr:row>64</xdr:row>
      <xdr:rowOff>0</xdr:rowOff>
    </xdr:from>
    <xdr:to>
      <xdr:col>86</xdr:col>
      <xdr:colOff>0</xdr:colOff>
      <xdr:row>64</xdr:row>
      <xdr:rowOff>0</xdr:rowOff>
    </xdr:to>
    <xdr:sp macro="" textlink="">
      <xdr:nvSpPr>
        <xdr:cNvPr id="116" name="Line 4">
          <a:extLst>
            <a:ext uri="{FF2B5EF4-FFF2-40B4-BE49-F238E27FC236}">
              <a16:creationId xmlns:a16="http://schemas.microsoft.com/office/drawing/2014/main" id="{7015358B-C75A-401B-83AF-B87DB8DF2213}"/>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17" name="Line 5">
          <a:extLst>
            <a:ext uri="{FF2B5EF4-FFF2-40B4-BE49-F238E27FC236}">
              <a16:creationId xmlns:a16="http://schemas.microsoft.com/office/drawing/2014/main" id="{D8465251-D2F0-4A58-ACDD-CD86C8CD66D1}"/>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18" name="Line 6">
          <a:extLst>
            <a:ext uri="{FF2B5EF4-FFF2-40B4-BE49-F238E27FC236}">
              <a16:creationId xmlns:a16="http://schemas.microsoft.com/office/drawing/2014/main" id="{6D3FE550-BFAF-487D-9EC6-4E0CD5988F76}"/>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19" name="Line 7">
          <a:extLst>
            <a:ext uri="{FF2B5EF4-FFF2-40B4-BE49-F238E27FC236}">
              <a16:creationId xmlns:a16="http://schemas.microsoft.com/office/drawing/2014/main" id="{D5B83430-25C9-40EF-B559-5F4DFEABDF5A}"/>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20" name="Line 8">
          <a:extLst>
            <a:ext uri="{FF2B5EF4-FFF2-40B4-BE49-F238E27FC236}">
              <a16:creationId xmlns:a16="http://schemas.microsoft.com/office/drawing/2014/main" id="{899B885C-BAD5-4BEA-B534-BB4D10626370}"/>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21" name="Line 11">
          <a:extLst>
            <a:ext uri="{FF2B5EF4-FFF2-40B4-BE49-F238E27FC236}">
              <a16:creationId xmlns:a16="http://schemas.microsoft.com/office/drawing/2014/main" id="{B8612980-E358-4661-99CC-601277733E87}"/>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22" name="Line 12">
          <a:extLst>
            <a:ext uri="{FF2B5EF4-FFF2-40B4-BE49-F238E27FC236}">
              <a16:creationId xmlns:a16="http://schemas.microsoft.com/office/drawing/2014/main" id="{37B4AA40-9C5F-4972-A327-13DA893850E1}"/>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3" name="Line 13">
          <a:extLst>
            <a:ext uri="{FF2B5EF4-FFF2-40B4-BE49-F238E27FC236}">
              <a16:creationId xmlns:a16="http://schemas.microsoft.com/office/drawing/2014/main" id="{98DF9818-6CD8-4265-B164-782E45C60D35}"/>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24" name="Line 15">
          <a:extLst>
            <a:ext uri="{FF2B5EF4-FFF2-40B4-BE49-F238E27FC236}">
              <a16:creationId xmlns:a16="http://schemas.microsoft.com/office/drawing/2014/main" id="{FEB295DF-CF60-4818-874E-19AC9D7DD864}"/>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25" name="Line 16">
          <a:extLst>
            <a:ext uri="{FF2B5EF4-FFF2-40B4-BE49-F238E27FC236}">
              <a16:creationId xmlns:a16="http://schemas.microsoft.com/office/drawing/2014/main" id="{92723FA1-1452-4CA9-AF3D-67FCD20137F7}"/>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104775</xdr:colOff>
      <xdr:row>3</xdr:row>
      <xdr:rowOff>53975</xdr:rowOff>
    </xdr:from>
    <xdr:to>
      <xdr:col>9</xdr:col>
      <xdr:colOff>85725</xdr:colOff>
      <xdr:row>5</xdr:row>
      <xdr:rowOff>44450</xdr:rowOff>
    </xdr:to>
    <xdr:sp macro="" textlink="">
      <xdr:nvSpPr>
        <xdr:cNvPr id="126" name="Oval 1">
          <a:extLst>
            <a:ext uri="{FF2B5EF4-FFF2-40B4-BE49-F238E27FC236}">
              <a16:creationId xmlns:a16="http://schemas.microsoft.com/office/drawing/2014/main" id="{663B42C4-9FA5-4267-A7F2-4E57BEE4D4F9}"/>
            </a:ext>
          </a:extLst>
        </xdr:cNvPr>
        <xdr:cNvSpPr>
          <a:spLocks noChangeArrowheads="1"/>
        </xdr:cNvSpPr>
      </xdr:nvSpPr>
      <xdr:spPr bwMode="auto">
        <a:xfrm>
          <a:off x="104775" y="73025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127" name="Rectangle 2">
          <a:extLst>
            <a:ext uri="{FF2B5EF4-FFF2-40B4-BE49-F238E27FC236}">
              <a16:creationId xmlns:a16="http://schemas.microsoft.com/office/drawing/2014/main" id="{F71DB0B6-2631-4E41-9BBA-9A2A3DC9509B}"/>
            </a:ext>
          </a:extLst>
        </xdr:cNvPr>
        <xdr:cNvSpPr>
          <a:spLocks noChangeArrowheads="1"/>
        </xdr:cNvSpPr>
      </xdr:nvSpPr>
      <xdr:spPr bwMode="auto">
        <a:xfrm>
          <a:off x="10477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128" name="Line 4">
          <a:extLst>
            <a:ext uri="{FF2B5EF4-FFF2-40B4-BE49-F238E27FC236}">
              <a16:creationId xmlns:a16="http://schemas.microsoft.com/office/drawing/2014/main" id="{C77F83CF-3B3E-4A91-8731-1BD8EE28CE95}"/>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29" name="Line 5">
          <a:extLst>
            <a:ext uri="{FF2B5EF4-FFF2-40B4-BE49-F238E27FC236}">
              <a16:creationId xmlns:a16="http://schemas.microsoft.com/office/drawing/2014/main" id="{24CD9943-18C7-4378-9E0D-0DE58CE4E7F6}"/>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30" name="Line 6">
          <a:extLst>
            <a:ext uri="{FF2B5EF4-FFF2-40B4-BE49-F238E27FC236}">
              <a16:creationId xmlns:a16="http://schemas.microsoft.com/office/drawing/2014/main" id="{A32E890B-4184-4B0C-9BCA-C5B8A827A00B}"/>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31" name="Line 7">
          <a:extLst>
            <a:ext uri="{FF2B5EF4-FFF2-40B4-BE49-F238E27FC236}">
              <a16:creationId xmlns:a16="http://schemas.microsoft.com/office/drawing/2014/main" id="{9AAB96FE-334C-4D18-B983-CBCC38698D5A}"/>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32" name="Line 8">
          <a:extLst>
            <a:ext uri="{FF2B5EF4-FFF2-40B4-BE49-F238E27FC236}">
              <a16:creationId xmlns:a16="http://schemas.microsoft.com/office/drawing/2014/main" id="{E59E8FDF-1D03-4198-9232-9E04682081AF}"/>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33" name="Line 11">
          <a:extLst>
            <a:ext uri="{FF2B5EF4-FFF2-40B4-BE49-F238E27FC236}">
              <a16:creationId xmlns:a16="http://schemas.microsoft.com/office/drawing/2014/main" id="{B0C3B1E5-522F-4D5A-9162-C783CA04555F}"/>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34" name="Line 12">
          <a:extLst>
            <a:ext uri="{FF2B5EF4-FFF2-40B4-BE49-F238E27FC236}">
              <a16:creationId xmlns:a16="http://schemas.microsoft.com/office/drawing/2014/main" id="{59660A6F-6A39-4D8F-B947-1FD011E36F8A}"/>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35" name="Line 13">
          <a:extLst>
            <a:ext uri="{FF2B5EF4-FFF2-40B4-BE49-F238E27FC236}">
              <a16:creationId xmlns:a16="http://schemas.microsoft.com/office/drawing/2014/main" id="{C5B3B279-2074-4AB6-B575-60BE475A95E9}"/>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6" name="Line 14">
          <a:extLst>
            <a:ext uri="{FF2B5EF4-FFF2-40B4-BE49-F238E27FC236}">
              <a16:creationId xmlns:a16="http://schemas.microsoft.com/office/drawing/2014/main" id="{2343CA32-A675-4747-9C21-D03ACB5AC2D0}"/>
            </a:ext>
          </a:extLst>
        </xdr:cNvPr>
        <xdr:cNvSpPr>
          <a:spLocks noChangeShapeType="1"/>
        </xdr:cNvSpPr>
      </xdr:nvSpPr>
      <xdr:spPr bwMode="auto">
        <a:xfrm>
          <a:off x="11753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7" name="Line 15">
          <a:extLst>
            <a:ext uri="{FF2B5EF4-FFF2-40B4-BE49-F238E27FC236}">
              <a16:creationId xmlns:a16="http://schemas.microsoft.com/office/drawing/2014/main" id="{0EC6F937-81B6-4C81-8A7A-91EECA53C35C}"/>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38" name="Line 16">
          <a:extLst>
            <a:ext uri="{FF2B5EF4-FFF2-40B4-BE49-F238E27FC236}">
              <a16:creationId xmlns:a16="http://schemas.microsoft.com/office/drawing/2014/main" id="{6107A10D-7A93-434C-B912-EA5021624711}"/>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13</xdr:row>
      <xdr:rowOff>66675</xdr:rowOff>
    </xdr:from>
    <xdr:to>
      <xdr:col>97</xdr:col>
      <xdr:colOff>0</xdr:colOff>
      <xdr:row>13</xdr:row>
      <xdr:rowOff>66675</xdr:rowOff>
    </xdr:to>
    <xdr:sp macro="" textlink="">
      <xdr:nvSpPr>
        <xdr:cNvPr id="139" name="Line 17">
          <a:extLst>
            <a:ext uri="{FF2B5EF4-FFF2-40B4-BE49-F238E27FC236}">
              <a16:creationId xmlns:a16="http://schemas.microsoft.com/office/drawing/2014/main" id="{2A265321-2DD0-4AE6-A275-DF61CA6B1101}"/>
            </a:ext>
          </a:extLst>
        </xdr:cNvPr>
        <xdr:cNvSpPr>
          <a:spLocks noChangeShapeType="1"/>
        </xdr:cNvSpPr>
      </xdr:nvSpPr>
      <xdr:spPr bwMode="auto">
        <a:xfrm>
          <a:off x="11963400" y="35337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0</xdr:colOff>
      <xdr:row>8</xdr:row>
      <xdr:rowOff>76200</xdr:rowOff>
    </xdr:from>
    <xdr:to>
      <xdr:col>97</xdr:col>
      <xdr:colOff>0</xdr:colOff>
      <xdr:row>8</xdr:row>
      <xdr:rowOff>76200</xdr:rowOff>
    </xdr:to>
    <xdr:sp macro="" textlink="">
      <xdr:nvSpPr>
        <xdr:cNvPr id="140" name="Line 18">
          <a:extLst>
            <a:ext uri="{FF2B5EF4-FFF2-40B4-BE49-F238E27FC236}">
              <a16:creationId xmlns:a16="http://schemas.microsoft.com/office/drawing/2014/main" id="{4C0FB196-6FB5-4537-835A-5CBE465F98ED}"/>
            </a:ext>
          </a:extLst>
        </xdr:cNvPr>
        <xdr:cNvSpPr>
          <a:spLocks noChangeShapeType="1"/>
        </xdr:cNvSpPr>
      </xdr:nvSpPr>
      <xdr:spPr bwMode="auto">
        <a:xfrm>
          <a:off x="11963400" y="2305050"/>
          <a:ext cx="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1" name="Line 34">
          <a:extLst>
            <a:ext uri="{FF2B5EF4-FFF2-40B4-BE49-F238E27FC236}">
              <a16:creationId xmlns:a16="http://schemas.microsoft.com/office/drawing/2014/main" id="{9C269067-D700-4247-90F6-D363027F3A9C}"/>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42" name="Line 35">
          <a:extLst>
            <a:ext uri="{FF2B5EF4-FFF2-40B4-BE49-F238E27FC236}">
              <a16:creationId xmlns:a16="http://schemas.microsoft.com/office/drawing/2014/main" id="{BDA52FDD-F4FD-47C2-960C-15B06D90BADA}"/>
            </a:ext>
          </a:extLst>
        </xdr:cNvPr>
        <xdr:cNvSpPr>
          <a:spLocks noChangeShapeType="1"/>
        </xdr:cNvSpPr>
      </xdr:nvSpPr>
      <xdr:spPr bwMode="auto">
        <a:xfrm>
          <a:off x="10487025"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66675</xdr:colOff>
      <xdr:row>32</xdr:row>
      <xdr:rowOff>9525</xdr:rowOff>
    </xdr:from>
    <xdr:to>
      <xdr:col>53</xdr:col>
      <xdr:colOff>9525</xdr:colOff>
      <xdr:row>32</xdr:row>
      <xdr:rowOff>114300</xdr:rowOff>
    </xdr:to>
    <xdr:grpSp>
      <xdr:nvGrpSpPr>
        <xdr:cNvPr id="143" name="グループ化 1">
          <a:extLst>
            <a:ext uri="{FF2B5EF4-FFF2-40B4-BE49-F238E27FC236}">
              <a16:creationId xmlns:a16="http://schemas.microsoft.com/office/drawing/2014/main" id="{B37396CD-0EFA-48FA-8BEC-5C2049899599}"/>
            </a:ext>
          </a:extLst>
        </xdr:cNvPr>
        <xdr:cNvGrpSpPr>
          <a:grpSpLocks/>
        </xdr:cNvGrpSpPr>
      </xdr:nvGrpSpPr>
      <xdr:grpSpPr bwMode="auto">
        <a:xfrm>
          <a:off x="5278755" y="9824085"/>
          <a:ext cx="166370" cy="104775"/>
          <a:chOff x="5778500" y="10467975"/>
          <a:chExt cx="123825" cy="107950"/>
        </a:xfrm>
      </xdr:grpSpPr>
      <xdr:sp macro="" textlink="">
        <xdr:nvSpPr>
          <xdr:cNvPr id="144" name="Line 80">
            <a:extLst>
              <a:ext uri="{FF2B5EF4-FFF2-40B4-BE49-F238E27FC236}">
                <a16:creationId xmlns:a16="http://schemas.microsoft.com/office/drawing/2014/main" id="{CEEF2DCE-AA00-4535-BF52-CB5A9A7E5A0F}"/>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81">
            <a:extLst>
              <a:ext uri="{FF2B5EF4-FFF2-40B4-BE49-F238E27FC236}">
                <a16:creationId xmlns:a16="http://schemas.microsoft.com/office/drawing/2014/main" id="{F3E31992-1BD9-4BB3-AC18-96D839D2E472}"/>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146" name="グループ化 3">
          <a:extLst>
            <a:ext uri="{FF2B5EF4-FFF2-40B4-BE49-F238E27FC236}">
              <a16:creationId xmlns:a16="http://schemas.microsoft.com/office/drawing/2014/main" id="{47958F12-4E19-44AD-80C4-34A056A2B084}"/>
            </a:ext>
          </a:extLst>
        </xdr:cNvPr>
        <xdr:cNvGrpSpPr>
          <a:grpSpLocks/>
        </xdr:cNvGrpSpPr>
      </xdr:nvGrpSpPr>
      <xdr:grpSpPr bwMode="auto">
        <a:xfrm>
          <a:off x="5575935" y="9468485"/>
          <a:ext cx="895985" cy="346075"/>
          <a:chOff x="6124575" y="9425668"/>
          <a:chExt cx="991961" cy="326571"/>
        </a:xfrm>
      </xdr:grpSpPr>
      <xdr:sp macro="" textlink="">
        <xdr:nvSpPr>
          <xdr:cNvPr id="147" name="Line 74">
            <a:extLst>
              <a:ext uri="{FF2B5EF4-FFF2-40B4-BE49-F238E27FC236}">
                <a16:creationId xmlns:a16="http://schemas.microsoft.com/office/drawing/2014/main" id="{985A81D2-7DFF-4A49-8E32-62DB396CDAFC}"/>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74">
            <a:extLst>
              <a:ext uri="{FF2B5EF4-FFF2-40B4-BE49-F238E27FC236}">
                <a16:creationId xmlns:a16="http://schemas.microsoft.com/office/drawing/2014/main" id="{4A597340-9E91-46D5-B896-F90E82635EA7}"/>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54</xdr:col>
      <xdr:colOff>28575</xdr:colOff>
      <xdr:row>54</xdr:row>
      <xdr:rowOff>0</xdr:rowOff>
    </xdr:to>
    <xdr:sp macro="" textlink="">
      <xdr:nvSpPr>
        <xdr:cNvPr id="149" name="Line 74">
          <a:extLst>
            <a:ext uri="{FF2B5EF4-FFF2-40B4-BE49-F238E27FC236}">
              <a16:creationId xmlns:a16="http://schemas.microsoft.com/office/drawing/2014/main" id="{78E333DD-CEA2-4B1D-A765-4AD38F00B843}"/>
            </a:ext>
          </a:extLst>
        </xdr:cNvPr>
        <xdr:cNvSpPr>
          <a:spLocks noChangeShapeType="1"/>
        </xdr:cNvSpPr>
      </xdr:nvSpPr>
      <xdr:spPr bwMode="auto">
        <a:xfrm>
          <a:off x="6200775"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53</xdr:row>
      <xdr:rowOff>9525</xdr:rowOff>
    </xdr:from>
    <xdr:to>
      <xdr:col>62</xdr:col>
      <xdr:colOff>0</xdr:colOff>
      <xdr:row>54</xdr:row>
      <xdr:rowOff>0</xdr:rowOff>
    </xdr:to>
    <xdr:sp macro="" textlink="">
      <xdr:nvSpPr>
        <xdr:cNvPr id="150" name="Line 74">
          <a:extLst>
            <a:ext uri="{FF2B5EF4-FFF2-40B4-BE49-F238E27FC236}">
              <a16:creationId xmlns:a16="http://schemas.microsoft.com/office/drawing/2014/main" id="{D6684F4F-FC71-4712-9880-F5898BD43B75}"/>
            </a:ext>
          </a:extLst>
        </xdr:cNvPr>
        <xdr:cNvSpPr>
          <a:spLocks noChangeShapeType="1"/>
        </xdr:cNvSpPr>
      </xdr:nvSpPr>
      <xdr:spPr bwMode="auto">
        <a:xfrm>
          <a:off x="7200900" y="14963775"/>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151" name="グループ化 1">
          <a:extLst>
            <a:ext uri="{FF2B5EF4-FFF2-40B4-BE49-F238E27FC236}">
              <a16:creationId xmlns:a16="http://schemas.microsoft.com/office/drawing/2014/main" id="{D8215C01-73F3-46CB-8E98-AC4439203B38}"/>
            </a:ext>
          </a:extLst>
        </xdr:cNvPr>
        <xdr:cNvGrpSpPr>
          <a:grpSpLocks/>
        </xdr:cNvGrpSpPr>
      </xdr:nvGrpSpPr>
      <xdr:grpSpPr bwMode="auto">
        <a:xfrm>
          <a:off x="8788400" y="3007360"/>
          <a:ext cx="1320802" cy="436881"/>
          <a:chOff x="9715501" y="3148857"/>
          <a:chExt cx="1311090" cy="257731"/>
        </a:xfrm>
      </xdr:grpSpPr>
      <xdr:sp macro="" textlink="">
        <xdr:nvSpPr>
          <xdr:cNvPr id="152" name="Line 37">
            <a:extLst>
              <a:ext uri="{FF2B5EF4-FFF2-40B4-BE49-F238E27FC236}">
                <a16:creationId xmlns:a16="http://schemas.microsoft.com/office/drawing/2014/main" id="{267E8642-CB66-43B1-A373-6D9041A93218}"/>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37">
            <a:extLst>
              <a:ext uri="{FF2B5EF4-FFF2-40B4-BE49-F238E27FC236}">
                <a16:creationId xmlns:a16="http://schemas.microsoft.com/office/drawing/2014/main" id="{CA8A93E5-53B6-4901-9775-189EE3F847D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37">
            <a:extLst>
              <a:ext uri="{FF2B5EF4-FFF2-40B4-BE49-F238E27FC236}">
                <a16:creationId xmlns:a16="http://schemas.microsoft.com/office/drawing/2014/main" id="{5C4AD3D5-471A-4C20-9BD1-F4C32B035D68}"/>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50</xdr:col>
      <xdr:colOff>104774</xdr:colOff>
      <xdr:row>54</xdr:row>
      <xdr:rowOff>0</xdr:rowOff>
    </xdr:from>
    <xdr:to>
      <xdr:col>52</xdr:col>
      <xdr:colOff>28574</xdr:colOff>
      <xdr:row>54</xdr:row>
      <xdr:rowOff>133350</xdr:rowOff>
    </xdr:to>
    <xdr:grpSp>
      <xdr:nvGrpSpPr>
        <xdr:cNvPr id="155" name="グループ化 1">
          <a:extLst>
            <a:ext uri="{FF2B5EF4-FFF2-40B4-BE49-F238E27FC236}">
              <a16:creationId xmlns:a16="http://schemas.microsoft.com/office/drawing/2014/main" id="{11FC568D-07C0-4961-8B71-466DE5E69C42}"/>
            </a:ext>
          </a:extLst>
        </xdr:cNvPr>
        <xdr:cNvGrpSpPr>
          <a:grpSpLocks/>
        </xdr:cNvGrpSpPr>
      </xdr:nvGrpSpPr>
      <xdr:grpSpPr bwMode="auto">
        <a:xfrm>
          <a:off x="5207634" y="15300960"/>
          <a:ext cx="144780" cy="133350"/>
          <a:chOff x="5778500" y="10467975"/>
          <a:chExt cx="123825" cy="107950"/>
        </a:xfrm>
      </xdr:grpSpPr>
      <xdr:sp macro="" textlink="">
        <xdr:nvSpPr>
          <xdr:cNvPr id="156" name="Line 80">
            <a:extLst>
              <a:ext uri="{FF2B5EF4-FFF2-40B4-BE49-F238E27FC236}">
                <a16:creationId xmlns:a16="http://schemas.microsoft.com/office/drawing/2014/main" id="{611FBF14-D574-4484-B060-CD27BE043896}"/>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81">
            <a:extLst>
              <a:ext uri="{FF2B5EF4-FFF2-40B4-BE49-F238E27FC236}">
                <a16:creationId xmlns:a16="http://schemas.microsoft.com/office/drawing/2014/main" id="{F478207E-6B67-486F-AD77-56D6261C81C1}"/>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158" name="グループ化 3">
          <a:extLst>
            <a:ext uri="{FF2B5EF4-FFF2-40B4-BE49-F238E27FC236}">
              <a16:creationId xmlns:a16="http://schemas.microsoft.com/office/drawing/2014/main" id="{52AE35E6-33EB-421E-B276-60634AA9F351}"/>
            </a:ext>
          </a:extLst>
        </xdr:cNvPr>
        <xdr:cNvGrpSpPr>
          <a:grpSpLocks/>
        </xdr:cNvGrpSpPr>
      </xdr:nvGrpSpPr>
      <xdr:grpSpPr bwMode="auto">
        <a:xfrm>
          <a:off x="5575935" y="14944725"/>
          <a:ext cx="895985" cy="356235"/>
          <a:chOff x="6124575" y="9425668"/>
          <a:chExt cx="991961" cy="326571"/>
        </a:xfrm>
      </xdr:grpSpPr>
      <xdr:sp macro="" textlink="">
        <xdr:nvSpPr>
          <xdr:cNvPr id="159" name="Line 74">
            <a:extLst>
              <a:ext uri="{FF2B5EF4-FFF2-40B4-BE49-F238E27FC236}">
                <a16:creationId xmlns:a16="http://schemas.microsoft.com/office/drawing/2014/main" id="{CA3CF2A1-CEB6-4A67-A0AB-40038ECFC152}"/>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74">
            <a:extLst>
              <a:ext uri="{FF2B5EF4-FFF2-40B4-BE49-F238E27FC236}">
                <a16:creationId xmlns:a16="http://schemas.microsoft.com/office/drawing/2014/main" id="{2B077757-EE26-46E0-AF04-CA213C6435B3}"/>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161" name="Oval 1429">
          <a:extLst>
            <a:ext uri="{FF2B5EF4-FFF2-40B4-BE49-F238E27FC236}">
              <a16:creationId xmlns:a16="http://schemas.microsoft.com/office/drawing/2014/main" id="{069BBBAD-01AE-4647-8A84-4A78CC051DE2}"/>
            </a:ext>
          </a:extLst>
        </xdr:cNvPr>
        <xdr:cNvSpPr>
          <a:spLocks noChangeArrowheads="1"/>
        </xdr:cNvSpPr>
      </xdr:nvSpPr>
      <xdr:spPr bwMode="auto">
        <a:xfrm>
          <a:off x="2092325" y="339026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162" name="Oval 1429">
          <a:extLst>
            <a:ext uri="{FF2B5EF4-FFF2-40B4-BE49-F238E27FC236}">
              <a16:creationId xmlns:a16="http://schemas.microsoft.com/office/drawing/2014/main" id="{ACEB3AB7-0A04-4EB0-B5D1-C8925B4F69AA}"/>
            </a:ext>
          </a:extLst>
        </xdr:cNvPr>
        <xdr:cNvSpPr>
          <a:spLocks noChangeArrowheads="1"/>
        </xdr:cNvSpPr>
      </xdr:nvSpPr>
      <xdr:spPr bwMode="auto">
        <a:xfrm>
          <a:off x="2060575" y="5052060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61</xdr:col>
      <xdr:colOff>0</xdr:colOff>
      <xdr:row>202</xdr:row>
      <xdr:rowOff>0</xdr:rowOff>
    </xdr:from>
    <xdr:to>
      <xdr:col>64</xdr:col>
      <xdr:colOff>0</xdr:colOff>
      <xdr:row>202</xdr:row>
      <xdr:rowOff>0</xdr:rowOff>
    </xdr:to>
    <xdr:grpSp>
      <xdr:nvGrpSpPr>
        <xdr:cNvPr id="163" name="Group 1337">
          <a:extLst>
            <a:ext uri="{FF2B5EF4-FFF2-40B4-BE49-F238E27FC236}">
              <a16:creationId xmlns:a16="http://schemas.microsoft.com/office/drawing/2014/main" id="{5DB3E38D-7380-4765-82FC-9603FABEAFC9}"/>
            </a:ext>
          </a:extLst>
        </xdr:cNvPr>
        <xdr:cNvGrpSpPr>
          <a:grpSpLocks/>
        </xdr:cNvGrpSpPr>
      </xdr:nvGrpSpPr>
      <xdr:grpSpPr bwMode="auto">
        <a:xfrm>
          <a:off x="6360160" y="66730880"/>
          <a:ext cx="335280" cy="0"/>
          <a:chOff x="308" y="273"/>
          <a:chExt cx="592" cy="13"/>
        </a:xfrm>
      </xdr:grpSpPr>
      <xdr:grpSp>
        <xdr:nvGrpSpPr>
          <xdr:cNvPr id="164" name="Group 1338">
            <a:extLst>
              <a:ext uri="{FF2B5EF4-FFF2-40B4-BE49-F238E27FC236}">
                <a16:creationId xmlns:a16="http://schemas.microsoft.com/office/drawing/2014/main" id="{031E97E6-58DB-4E41-A1F7-47646A48CDD0}"/>
              </a:ext>
            </a:extLst>
          </xdr:cNvPr>
          <xdr:cNvGrpSpPr>
            <a:grpSpLocks/>
          </xdr:cNvGrpSpPr>
        </xdr:nvGrpSpPr>
        <xdr:grpSpPr bwMode="auto">
          <a:xfrm>
            <a:off x="465" y="273"/>
            <a:ext cx="121" cy="13"/>
            <a:chOff x="452" y="272"/>
            <a:chExt cx="121" cy="14"/>
          </a:xfrm>
        </xdr:grpSpPr>
        <xdr:sp macro="" textlink="">
          <xdr:nvSpPr>
            <xdr:cNvPr id="201" name="Line 1339">
              <a:extLst>
                <a:ext uri="{FF2B5EF4-FFF2-40B4-BE49-F238E27FC236}">
                  <a16:creationId xmlns:a16="http://schemas.microsoft.com/office/drawing/2014/main" id="{49B4D90E-2843-4FE5-B8F6-66E65DFA7806}"/>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2" name="Line 1340">
              <a:extLst>
                <a:ext uri="{FF2B5EF4-FFF2-40B4-BE49-F238E27FC236}">
                  <a16:creationId xmlns:a16="http://schemas.microsoft.com/office/drawing/2014/main" id="{F679EB11-0C04-4C95-B021-6A171336B4D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3" name="Line 1341">
              <a:extLst>
                <a:ext uri="{FF2B5EF4-FFF2-40B4-BE49-F238E27FC236}">
                  <a16:creationId xmlns:a16="http://schemas.microsoft.com/office/drawing/2014/main" id="{2E50F8CE-69A8-4D1C-89F0-6ACF7598C12D}"/>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4" name="Line 1342">
              <a:extLst>
                <a:ext uri="{FF2B5EF4-FFF2-40B4-BE49-F238E27FC236}">
                  <a16:creationId xmlns:a16="http://schemas.microsoft.com/office/drawing/2014/main" id="{29049946-5BD9-4B79-9B6B-5EA1D178112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5" name="Line 1343">
              <a:extLst>
                <a:ext uri="{FF2B5EF4-FFF2-40B4-BE49-F238E27FC236}">
                  <a16:creationId xmlns:a16="http://schemas.microsoft.com/office/drawing/2014/main" id="{0041D5EE-0198-4694-91BB-2CDCFA905D8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6" name="Line 1344">
              <a:extLst>
                <a:ext uri="{FF2B5EF4-FFF2-40B4-BE49-F238E27FC236}">
                  <a16:creationId xmlns:a16="http://schemas.microsoft.com/office/drawing/2014/main" id="{36F8BD71-1E36-423A-BF34-0CE596AACCA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7" name="Line 1345">
              <a:extLst>
                <a:ext uri="{FF2B5EF4-FFF2-40B4-BE49-F238E27FC236}">
                  <a16:creationId xmlns:a16="http://schemas.microsoft.com/office/drawing/2014/main" id="{28D3B89C-8AA7-4B59-837B-AA47CD97889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8" name="Line 1346">
              <a:extLst>
                <a:ext uri="{FF2B5EF4-FFF2-40B4-BE49-F238E27FC236}">
                  <a16:creationId xmlns:a16="http://schemas.microsoft.com/office/drawing/2014/main" id="{99342FD6-974D-4435-88EF-0B3248153967}"/>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9" name="Line 1347">
              <a:extLst>
                <a:ext uri="{FF2B5EF4-FFF2-40B4-BE49-F238E27FC236}">
                  <a16:creationId xmlns:a16="http://schemas.microsoft.com/office/drawing/2014/main" id="{FF5A1A55-774B-4243-95C4-7540D1F6E1E9}"/>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0" name="Line 1348">
              <a:extLst>
                <a:ext uri="{FF2B5EF4-FFF2-40B4-BE49-F238E27FC236}">
                  <a16:creationId xmlns:a16="http://schemas.microsoft.com/office/drawing/2014/main" id="{4D20B209-3A8B-4FF1-9D15-4DA74AC4BDCA}"/>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11" name="Line 1349">
              <a:extLst>
                <a:ext uri="{FF2B5EF4-FFF2-40B4-BE49-F238E27FC236}">
                  <a16:creationId xmlns:a16="http://schemas.microsoft.com/office/drawing/2014/main" id="{947B4916-8354-45ED-8F64-D22BC5FF793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5" name="Group 1350">
            <a:extLst>
              <a:ext uri="{FF2B5EF4-FFF2-40B4-BE49-F238E27FC236}">
                <a16:creationId xmlns:a16="http://schemas.microsoft.com/office/drawing/2014/main" id="{75253115-C753-45C7-ACD3-347A84B0B98D}"/>
              </a:ext>
            </a:extLst>
          </xdr:cNvPr>
          <xdr:cNvGrpSpPr>
            <a:grpSpLocks/>
          </xdr:cNvGrpSpPr>
        </xdr:nvGrpSpPr>
        <xdr:grpSpPr bwMode="auto">
          <a:xfrm>
            <a:off x="779" y="273"/>
            <a:ext cx="121" cy="13"/>
            <a:chOff x="452" y="272"/>
            <a:chExt cx="121" cy="14"/>
          </a:xfrm>
        </xdr:grpSpPr>
        <xdr:sp macro="" textlink="">
          <xdr:nvSpPr>
            <xdr:cNvPr id="190" name="Line 1351">
              <a:extLst>
                <a:ext uri="{FF2B5EF4-FFF2-40B4-BE49-F238E27FC236}">
                  <a16:creationId xmlns:a16="http://schemas.microsoft.com/office/drawing/2014/main" id="{EB664039-3A9D-4B82-B355-53E2F7634CC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1" name="Line 1352">
              <a:extLst>
                <a:ext uri="{FF2B5EF4-FFF2-40B4-BE49-F238E27FC236}">
                  <a16:creationId xmlns:a16="http://schemas.microsoft.com/office/drawing/2014/main" id="{0EFFAD74-C994-473E-BAE1-A7CE0375E806}"/>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2" name="Line 1353">
              <a:extLst>
                <a:ext uri="{FF2B5EF4-FFF2-40B4-BE49-F238E27FC236}">
                  <a16:creationId xmlns:a16="http://schemas.microsoft.com/office/drawing/2014/main" id="{863985E9-5792-4944-BA82-6F730F01568C}"/>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3" name="Line 1354">
              <a:extLst>
                <a:ext uri="{FF2B5EF4-FFF2-40B4-BE49-F238E27FC236}">
                  <a16:creationId xmlns:a16="http://schemas.microsoft.com/office/drawing/2014/main" id="{09BB0F33-E1AE-4B10-8904-8516A5EC35A5}"/>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4" name="Line 1355">
              <a:extLst>
                <a:ext uri="{FF2B5EF4-FFF2-40B4-BE49-F238E27FC236}">
                  <a16:creationId xmlns:a16="http://schemas.microsoft.com/office/drawing/2014/main" id="{B1A1D63E-C56E-420B-904D-6EAE5C371B24}"/>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5" name="Line 1356">
              <a:extLst>
                <a:ext uri="{FF2B5EF4-FFF2-40B4-BE49-F238E27FC236}">
                  <a16:creationId xmlns:a16="http://schemas.microsoft.com/office/drawing/2014/main" id="{2489A973-7725-4EDA-8374-08A0CFBFAF0F}"/>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6" name="Line 1357">
              <a:extLst>
                <a:ext uri="{FF2B5EF4-FFF2-40B4-BE49-F238E27FC236}">
                  <a16:creationId xmlns:a16="http://schemas.microsoft.com/office/drawing/2014/main" id="{764B6A35-AAAD-49D7-A9EC-8EA077EC2512}"/>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7" name="Line 1358">
              <a:extLst>
                <a:ext uri="{FF2B5EF4-FFF2-40B4-BE49-F238E27FC236}">
                  <a16:creationId xmlns:a16="http://schemas.microsoft.com/office/drawing/2014/main" id="{BEED8DE2-A2FE-44AB-8E7D-77838705BA2C}"/>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8" name="Line 1359">
              <a:extLst>
                <a:ext uri="{FF2B5EF4-FFF2-40B4-BE49-F238E27FC236}">
                  <a16:creationId xmlns:a16="http://schemas.microsoft.com/office/drawing/2014/main" id="{B4BDF4A2-3460-4CFD-AAC4-A9EF3081791F}"/>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99" name="Line 1360">
              <a:extLst>
                <a:ext uri="{FF2B5EF4-FFF2-40B4-BE49-F238E27FC236}">
                  <a16:creationId xmlns:a16="http://schemas.microsoft.com/office/drawing/2014/main" id="{2612F745-00E1-41B6-A217-854A873A2C4F}"/>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00" name="Line 1361">
              <a:extLst>
                <a:ext uri="{FF2B5EF4-FFF2-40B4-BE49-F238E27FC236}">
                  <a16:creationId xmlns:a16="http://schemas.microsoft.com/office/drawing/2014/main" id="{1333EAA8-F7AB-45DF-8021-4CD762420C2E}"/>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6" name="Group 1362">
            <a:extLst>
              <a:ext uri="{FF2B5EF4-FFF2-40B4-BE49-F238E27FC236}">
                <a16:creationId xmlns:a16="http://schemas.microsoft.com/office/drawing/2014/main" id="{3179BD46-A12B-4E23-B8B7-0E43FA0ADBC5}"/>
              </a:ext>
            </a:extLst>
          </xdr:cNvPr>
          <xdr:cNvGrpSpPr>
            <a:grpSpLocks/>
          </xdr:cNvGrpSpPr>
        </xdr:nvGrpSpPr>
        <xdr:grpSpPr bwMode="auto">
          <a:xfrm>
            <a:off x="622" y="273"/>
            <a:ext cx="121" cy="13"/>
            <a:chOff x="452" y="272"/>
            <a:chExt cx="121" cy="14"/>
          </a:xfrm>
        </xdr:grpSpPr>
        <xdr:sp macro="" textlink="">
          <xdr:nvSpPr>
            <xdr:cNvPr id="179" name="Line 1363">
              <a:extLst>
                <a:ext uri="{FF2B5EF4-FFF2-40B4-BE49-F238E27FC236}">
                  <a16:creationId xmlns:a16="http://schemas.microsoft.com/office/drawing/2014/main" id="{AF9034F4-733F-4316-828E-732948B8DABC}"/>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0" name="Line 1364">
              <a:extLst>
                <a:ext uri="{FF2B5EF4-FFF2-40B4-BE49-F238E27FC236}">
                  <a16:creationId xmlns:a16="http://schemas.microsoft.com/office/drawing/2014/main" id="{4E06E77B-7CCF-4FD0-A785-0B77CE026AF5}"/>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1" name="Line 1365">
              <a:extLst>
                <a:ext uri="{FF2B5EF4-FFF2-40B4-BE49-F238E27FC236}">
                  <a16:creationId xmlns:a16="http://schemas.microsoft.com/office/drawing/2014/main" id="{69D83603-8CEB-41CC-A826-57A9DF5476D5}"/>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2" name="Line 1366">
              <a:extLst>
                <a:ext uri="{FF2B5EF4-FFF2-40B4-BE49-F238E27FC236}">
                  <a16:creationId xmlns:a16="http://schemas.microsoft.com/office/drawing/2014/main" id="{5EA46BFA-40E7-4E6E-9CCA-5551121027B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3" name="Line 1367">
              <a:extLst>
                <a:ext uri="{FF2B5EF4-FFF2-40B4-BE49-F238E27FC236}">
                  <a16:creationId xmlns:a16="http://schemas.microsoft.com/office/drawing/2014/main" id="{B0D25A65-F93D-494E-8582-9151C36BD848}"/>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4" name="Line 1368">
              <a:extLst>
                <a:ext uri="{FF2B5EF4-FFF2-40B4-BE49-F238E27FC236}">
                  <a16:creationId xmlns:a16="http://schemas.microsoft.com/office/drawing/2014/main" id="{DE3F0EF9-1851-43B5-9048-2EB47AB17AD8}"/>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5" name="Line 1369">
              <a:extLst>
                <a:ext uri="{FF2B5EF4-FFF2-40B4-BE49-F238E27FC236}">
                  <a16:creationId xmlns:a16="http://schemas.microsoft.com/office/drawing/2014/main" id="{81F8230D-5F17-4E75-8BAD-0D0556DB0BC0}"/>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6" name="Line 1370">
              <a:extLst>
                <a:ext uri="{FF2B5EF4-FFF2-40B4-BE49-F238E27FC236}">
                  <a16:creationId xmlns:a16="http://schemas.microsoft.com/office/drawing/2014/main" id="{B20A9C8C-9C38-4020-9399-37A18B4876F5}"/>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7" name="Line 1371">
              <a:extLst>
                <a:ext uri="{FF2B5EF4-FFF2-40B4-BE49-F238E27FC236}">
                  <a16:creationId xmlns:a16="http://schemas.microsoft.com/office/drawing/2014/main" id="{638FDE70-766B-44D9-9BBF-85397F89D95E}"/>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8" name="Line 1372">
              <a:extLst>
                <a:ext uri="{FF2B5EF4-FFF2-40B4-BE49-F238E27FC236}">
                  <a16:creationId xmlns:a16="http://schemas.microsoft.com/office/drawing/2014/main" id="{7F4F2DF5-44AC-4739-BFC8-D124F0F7812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89" name="Line 1373">
              <a:extLst>
                <a:ext uri="{FF2B5EF4-FFF2-40B4-BE49-F238E27FC236}">
                  <a16:creationId xmlns:a16="http://schemas.microsoft.com/office/drawing/2014/main" id="{CFC794E9-5AEF-47D9-A953-AC4EE98E3D61}"/>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167" name="Group 1374">
            <a:extLst>
              <a:ext uri="{FF2B5EF4-FFF2-40B4-BE49-F238E27FC236}">
                <a16:creationId xmlns:a16="http://schemas.microsoft.com/office/drawing/2014/main" id="{F71B3D28-D46E-4954-8DCD-22BFCB9F5635}"/>
              </a:ext>
            </a:extLst>
          </xdr:cNvPr>
          <xdr:cNvGrpSpPr>
            <a:grpSpLocks/>
          </xdr:cNvGrpSpPr>
        </xdr:nvGrpSpPr>
        <xdr:grpSpPr bwMode="auto">
          <a:xfrm>
            <a:off x="308" y="273"/>
            <a:ext cx="121" cy="13"/>
            <a:chOff x="452" y="272"/>
            <a:chExt cx="121" cy="14"/>
          </a:xfrm>
        </xdr:grpSpPr>
        <xdr:sp macro="" textlink="">
          <xdr:nvSpPr>
            <xdr:cNvPr id="168" name="Line 1375">
              <a:extLst>
                <a:ext uri="{FF2B5EF4-FFF2-40B4-BE49-F238E27FC236}">
                  <a16:creationId xmlns:a16="http://schemas.microsoft.com/office/drawing/2014/main" id="{F9AA54A0-F9C1-4488-A729-5C4C331C734A}"/>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69" name="Line 1376">
              <a:extLst>
                <a:ext uri="{FF2B5EF4-FFF2-40B4-BE49-F238E27FC236}">
                  <a16:creationId xmlns:a16="http://schemas.microsoft.com/office/drawing/2014/main" id="{AF1AFECD-308D-4C26-A1DE-5AD729C1A570}"/>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0" name="Line 1377">
              <a:extLst>
                <a:ext uri="{FF2B5EF4-FFF2-40B4-BE49-F238E27FC236}">
                  <a16:creationId xmlns:a16="http://schemas.microsoft.com/office/drawing/2014/main" id="{B36F9AAE-C753-48B2-93C0-0B66F2B07AC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1" name="Line 1378">
              <a:extLst>
                <a:ext uri="{FF2B5EF4-FFF2-40B4-BE49-F238E27FC236}">
                  <a16:creationId xmlns:a16="http://schemas.microsoft.com/office/drawing/2014/main" id="{9E7B4011-43D3-4935-A03C-3A4F8B31829C}"/>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2" name="Line 1379">
              <a:extLst>
                <a:ext uri="{FF2B5EF4-FFF2-40B4-BE49-F238E27FC236}">
                  <a16:creationId xmlns:a16="http://schemas.microsoft.com/office/drawing/2014/main" id="{E7581701-1002-4E63-B0E6-0B120E05F840}"/>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3" name="Line 1380">
              <a:extLst>
                <a:ext uri="{FF2B5EF4-FFF2-40B4-BE49-F238E27FC236}">
                  <a16:creationId xmlns:a16="http://schemas.microsoft.com/office/drawing/2014/main" id="{FB2E4542-B810-45C3-8540-F4C422A30D10}"/>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4" name="Line 1381">
              <a:extLst>
                <a:ext uri="{FF2B5EF4-FFF2-40B4-BE49-F238E27FC236}">
                  <a16:creationId xmlns:a16="http://schemas.microsoft.com/office/drawing/2014/main" id="{D01ABBB7-DBF6-433C-A4A6-D33A61432BA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5" name="Line 1382">
              <a:extLst>
                <a:ext uri="{FF2B5EF4-FFF2-40B4-BE49-F238E27FC236}">
                  <a16:creationId xmlns:a16="http://schemas.microsoft.com/office/drawing/2014/main" id="{881D7C54-26D8-4EE6-8F21-FBEBC0777A7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6" name="Line 1383">
              <a:extLst>
                <a:ext uri="{FF2B5EF4-FFF2-40B4-BE49-F238E27FC236}">
                  <a16:creationId xmlns:a16="http://schemas.microsoft.com/office/drawing/2014/main" id="{4295C63E-4318-4D7B-815B-F9A67FFACCCA}"/>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7" name="Line 1384">
              <a:extLst>
                <a:ext uri="{FF2B5EF4-FFF2-40B4-BE49-F238E27FC236}">
                  <a16:creationId xmlns:a16="http://schemas.microsoft.com/office/drawing/2014/main" id="{342A73BF-1541-46FC-87E5-2F12CFD5DBC5}"/>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178" name="Line 1385">
              <a:extLst>
                <a:ext uri="{FF2B5EF4-FFF2-40B4-BE49-F238E27FC236}">
                  <a16:creationId xmlns:a16="http://schemas.microsoft.com/office/drawing/2014/main" id="{F1DDD096-C532-435B-85E4-32575E8C6E3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81</xdr:col>
      <xdr:colOff>12700</xdr:colOff>
      <xdr:row>23</xdr:row>
      <xdr:rowOff>215900</xdr:rowOff>
    </xdr:from>
    <xdr:to>
      <xdr:col>91</xdr:col>
      <xdr:colOff>12702</xdr:colOff>
      <xdr:row>24</xdr:row>
      <xdr:rowOff>431801</xdr:rowOff>
    </xdr:to>
    <xdr:grpSp>
      <xdr:nvGrpSpPr>
        <xdr:cNvPr id="212" name="グループ化 1">
          <a:extLst>
            <a:ext uri="{FF2B5EF4-FFF2-40B4-BE49-F238E27FC236}">
              <a16:creationId xmlns:a16="http://schemas.microsoft.com/office/drawing/2014/main" id="{9AB60265-38C0-4FBB-B8C2-2038AEB09FB9}"/>
            </a:ext>
          </a:extLst>
        </xdr:cNvPr>
        <xdr:cNvGrpSpPr>
          <a:grpSpLocks/>
        </xdr:cNvGrpSpPr>
      </xdr:nvGrpSpPr>
      <xdr:grpSpPr bwMode="auto">
        <a:xfrm>
          <a:off x="8801100" y="7216140"/>
          <a:ext cx="1320802" cy="449581"/>
          <a:chOff x="9715501" y="3148857"/>
          <a:chExt cx="1311090" cy="257731"/>
        </a:xfrm>
      </xdr:grpSpPr>
      <xdr:sp macro="" textlink="">
        <xdr:nvSpPr>
          <xdr:cNvPr id="213" name="Line 37">
            <a:extLst>
              <a:ext uri="{FF2B5EF4-FFF2-40B4-BE49-F238E27FC236}">
                <a16:creationId xmlns:a16="http://schemas.microsoft.com/office/drawing/2014/main" id="{71BD12D1-A299-4416-8DA7-2D6E14A41CB9}"/>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37">
            <a:extLst>
              <a:ext uri="{FF2B5EF4-FFF2-40B4-BE49-F238E27FC236}">
                <a16:creationId xmlns:a16="http://schemas.microsoft.com/office/drawing/2014/main" id="{E3DA2CB1-4581-41FE-923E-F11A863C77C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37">
            <a:extLst>
              <a:ext uri="{FF2B5EF4-FFF2-40B4-BE49-F238E27FC236}">
                <a16:creationId xmlns:a16="http://schemas.microsoft.com/office/drawing/2014/main" id="{785F5A7D-8FC6-4A6A-B72E-B684EB2E9EC6}"/>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45</xdr:row>
      <xdr:rowOff>228600</xdr:rowOff>
    </xdr:from>
    <xdr:to>
      <xdr:col>91</xdr:col>
      <xdr:colOff>2</xdr:colOff>
      <xdr:row>46</xdr:row>
      <xdr:rowOff>431801</xdr:rowOff>
    </xdr:to>
    <xdr:grpSp>
      <xdr:nvGrpSpPr>
        <xdr:cNvPr id="216" name="グループ化 1">
          <a:extLst>
            <a:ext uri="{FF2B5EF4-FFF2-40B4-BE49-F238E27FC236}">
              <a16:creationId xmlns:a16="http://schemas.microsoft.com/office/drawing/2014/main" id="{EE80ED5A-0605-4A9D-8D7F-C51B51CAFD9D}"/>
            </a:ext>
          </a:extLst>
        </xdr:cNvPr>
        <xdr:cNvGrpSpPr>
          <a:grpSpLocks/>
        </xdr:cNvGrpSpPr>
      </xdr:nvGrpSpPr>
      <xdr:grpSpPr bwMode="auto">
        <a:xfrm>
          <a:off x="8788400" y="12725400"/>
          <a:ext cx="1320802" cy="436881"/>
          <a:chOff x="9715501" y="3148857"/>
          <a:chExt cx="1311090" cy="257731"/>
        </a:xfrm>
      </xdr:grpSpPr>
      <xdr:sp macro="" textlink="">
        <xdr:nvSpPr>
          <xdr:cNvPr id="217" name="Line 37">
            <a:extLst>
              <a:ext uri="{FF2B5EF4-FFF2-40B4-BE49-F238E27FC236}">
                <a16:creationId xmlns:a16="http://schemas.microsoft.com/office/drawing/2014/main" id="{9D1CD198-0913-49A9-A76F-81A2864313F3}"/>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3FB2AD91-C2C3-4C01-A35F-9FEF9CFA0A8C}"/>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Line 37">
            <a:extLst>
              <a:ext uri="{FF2B5EF4-FFF2-40B4-BE49-F238E27FC236}">
                <a16:creationId xmlns:a16="http://schemas.microsoft.com/office/drawing/2014/main" id="{60CC9F32-0BE3-4B89-8A35-1AABFAC3FF99}"/>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31</xdr:row>
      <xdr:rowOff>9525</xdr:rowOff>
    </xdr:from>
    <xdr:to>
      <xdr:col>62</xdr:col>
      <xdr:colOff>0</xdr:colOff>
      <xdr:row>32</xdr:row>
      <xdr:rowOff>0</xdr:rowOff>
    </xdr:to>
    <xdr:grpSp>
      <xdr:nvGrpSpPr>
        <xdr:cNvPr id="220" name="グループ化 3">
          <a:extLst>
            <a:ext uri="{FF2B5EF4-FFF2-40B4-BE49-F238E27FC236}">
              <a16:creationId xmlns:a16="http://schemas.microsoft.com/office/drawing/2014/main" id="{6EF092C3-92E2-4635-B240-9FDCA0382552}"/>
            </a:ext>
          </a:extLst>
        </xdr:cNvPr>
        <xdr:cNvGrpSpPr>
          <a:grpSpLocks/>
        </xdr:cNvGrpSpPr>
      </xdr:nvGrpSpPr>
      <xdr:grpSpPr bwMode="auto">
        <a:xfrm>
          <a:off x="5575935" y="9468485"/>
          <a:ext cx="895985" cy="346075"/>
          <a:chOff x="6124575" y="9425668"/>
          <a:chExt cx="991961" cy="326571"/>
        </a:xfrm>
      </xdr:grpSpPr>
      <xdr:sp macro="" textlink="">
        <xdr:nvSpPr>
          <xdr:cNvPr id="221" name="Line 74">
            <a:extLst>
              <a:ext uri="{FF2B5EF4-FFF2-40B4-BE49-F238E27FC236}">
                <a16:creationId xmlns:a16="http://schemas.microsoft.com/office/drawing/2014/main" id="{98E26C22-7DF7-4E89-BE41-1F9DF82E0B8B}"/>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74">
            <a:extLst>
              <a:ext uri="{FF2B5EF4-FFF2-40B4-BE49-F238E27FC236}">
                <a16:creationId xmlns:a16="http://schemas.microsoft.com/office/drawing/2014/main" id="{45EC9130-153F-4900-A190-A6F41059E20D}"/>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54</xdr:col>
      <xdr:colOff>28575</xdr:colOff>
      <xdr:row>53</xdr:row>
      <xdr:rowOff>9525</xdr:rowOff>
    </xdr:from>
    <xdr:to>
      <xdr:col>62</xdr:col>
      <xdr:colOff>0</xdr:colOff>
      <xdr:row>54</xdr:row>
      <xdr:rowOff>0</xdr:rowOff>
    </xdr:to>
    <xdr:grpSp>
      <xdr:nvGrpSpPr>
        <xdr:cNvPr id="223" name="グループ化 3">
          <a:extLst>
            <a:ext uri="{FF2B5EF4-FFF2-40B4-BE49-F238E27FC236}">
              <a16:creationId xmlns:a16="http://schemas.microsoft.com/office/drawing/2014/main" id="{92056DF2-88E9-489B-864A-71722A3E77EB}"/>
            </a:ext>
          </a:extLst>
        </xdr:cNvPr>
        <xdr:cNvGrpSpPr>
          <a:grpSpLocks/>
        </xdr:cNvGrpSpPr>
      </xdr:nvGrpSpPr>
      <xdr:grpSpPr bwMode="auto">
        <a:xfrm>
          <a:off x="5575935" y="14944725"/>
          <a:ext cx="895985" cy="356235"/>
          <a:chOff x="6124575" y="9425668"/>
          <a:chExt cx="991961" cy="326571"/>
        </a:xfrm>
      </xdr:grpSpPr>
      <xdr:sp macro="" textlink="">
        <xdr:nvSpPr>
          <xdr:cNvPr id="224" name="Line 74">
            <a:extLst>
              <a:ext uri="{FF2B5EF4-FFF2-40B4-BE49-F238E27FC236}">
                <a16:creationId xmlns:a16="http://schemas.microsoft.com/office/drawing/2014/main" id="{9C8639B0-1A3B-4895-87D6-5F067F8DB51F}"/>
              </a:ext>
            </a:extLst>
          </xdr:cNvPr>
          <xdr:cNvSpPr>
            <a:spLocks noChangeShapeType="1"/>
          </xdr:cNvSpPr>
        </xdr:nvSpPr>
        <xdr:spPr bwMode="auto">
          <a:xfrm>
            <a:off x="6124575"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74">
            <a:extLst>
              <a:ext uri="{FF2B5EF4-FFF2-40B4-BE49-F238E27FC236}">
                <a16:creationId xmlns:a16="http://schemas.microsoft.com/office/drawing/2014/main" id="{E6084F83-AD28-4C58-9AB3-44F2A1F14F7D}"/>
              </a:ext>
            </a:extLst>
          </xdr:cNvPr>
          <xdr:cNvSpPr>
            <a:spLocks noChangeShapeType="1"/>
          </xdr:cNvSpPr>
        </xdr:nvSpPr>
        <xdr:spPr bwMode="auto">
          <a:xfrm>
            <a:off x="7116536" y="9425668"/>
            <a:ext cx="0" cy="3265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0</xdr:rowOff>
    </xdr:from>
    <xdr:to>
      <xdr:col>91</xdr:col>
      <xdr:colOff>2</xdr:colOff>
      <xdr:row>13</xdr:row>
      <xdr:rowOff>1</xdr:rowOff>
    </xdr:to>
    <xdr:grpSp>
      <xdr:nvGrpSpPr>
        <xdr:cNvPr id="226" name="グループ化 1">
          <a:extLst>
            <a:ext uri="{FF2B5EF4-FFF2-40B4-BE49-F238E27FC236}">
              <a16:creationId xmlns:a16="http://schemas.microsoft.com/office/drawing/2014/main" id="{C8AB9251-1B76-4933-96B7-A739953F7A9A}"/>
            </a:ext>
          </a:extLst>
        </xdr:cNvPr>
        <xdr:cNvGrpSpPr>
          <a:grpSpLocks/>
        </xdr:cNvGrpSpPr>
      </xdr:nvGrpSpPr>
      <xdr:grpSpPr bwMode="auto">
        <a:xfrm>
          <a:off x="8788400" y="3007360"/>
          <a:ext cx="1320802" cy="436881"/>
          <a:chOff x="9715501" y="3148857"/>
          <a:chExt cx="1311090" cy="257731"/>
        </a:xfrm>
      </xdr:grpSpPr>
      <xdr:sp macro="" textlink="">
        <xdr:nvSpPr>
          <xdr:cNvPr id="227" name="Line 37">
            <a:extLst>
              <a:ext uri="{FF2B5EF4-FFF2-40B4-BE49-F238E27FC236}">
                <a16:creationId xmlns:a16="http://schemas.microsoft.com/office/drawing/2014/main" id="{D19D8B11-9146-491B-BEDD-89C2B2021E62}"/>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37">
            <a:extLst>
              <a:ext uri="{FF2B5EF4-FFF2-40B4-BE49-F238E27FC236}">
                <a16:creationId xmlns:a16="http://schemas.microsoft.com/office/drawing/2014/main" id="{4EB645D6-E3B5-44C7-AA85-5FC76FCD8911}"/>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7">
            <a:extLst>
              <a:ext uri="{FF2B5EF4-FFF2-40B4-BE49-F238E27FC236}">
                <a16:creationId xmlns:a16="http://schemas.microsoft.com/office/drawing/2014/main" id="{9FF5EEC2-8A1C-45BA-8EBA-ED45463469AB}"/>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42</xdr:col>
      <xdr:colOff>50800</xdr:colOff>
      <xdr:row>126</xdr:row>
      <xdr:rowOff>76200</xdr:rowOff>
    </xdr:from>
    <xdr:to>
      <xdr:col>59</xdr:col>
      <xdr:colOff>88900</xdr:colOff>
      <xdr:row>150</xdr:row>
      <xdr:rowOff>469900</xdr:rowOff>
    </xdr:to>
    <xdr:cxnSp macro="">
      <xdr:nvCxnSpPr>
        <xdr:cNvPr id="230" name="直線コネクタ 229">
          <a:extLst>
            <a:ext uri="{FF2B5EF4-FFF2-40B4-BE49-F238E27FC236}">
              <a16:creationId xmlns:a16="http://schemas.microsoft.com/office/drawing/2014/main" id="{30875487-E443-4FB0-A64F-804709BA0464}"/>
            </a:ext>
          </a:extLst>
        </xdr:cNvPr>
        <xdr:cNvCxnSpPr/>
      </xdr:nvCxnSpPr>
      <xdr:spPr bwMode="auto">
        <a:xfrm flipH="1">
          <a:off x="4803775" y="38376225"/>
          <a:ext cx="2114550" cy="104616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126</xdr:row>
      <xdr:rowOff>76200</xdr:rowOff>
    </xdr:from>
    <xdr:to>
      <xdr:col>41</xdr:col>
      <xdr:colOff>114300</xdr:colOff>
      <xdr:row>150</xdr:row>
      <xdr:rowOff>444500</xdr:rowOff>
    </xdr:to>
    <xdr:cxnSp macro="">
      <xdr:nvCxnSpPr>
        <xdr:cNvPr id="231" name="直線コネクタ 230">
          <a:extLst>
            <a:ext uri="{FF2B5EF4-FFF2-40B4-BE49-F238E27FC236}">
              <a16:creationId xmlns:a16="http://schemas.microsoft.com/office/drawing/2014/main" id="{6423EBE0-CDAD-402B-928C-65C0826FAE3B}"/>
            </a:ext>
          </a:extLst>
        </xdr:cNvPr>
        <xdr:cNvCxnSpPr/>
      </xdr:nvCxnSpPr>
      <xdr:spPr bwMode="auto">
        <a:xfrm flipH="1">
          <a:off x="2562225" y="38376225"/>
          <a:ext cx="2181225" cy="10436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151</xdr:row>
      <xdr:rowOff>25400</xdr:rowOff>
    </xdr:from>
    <xdr:to>
      <xdr:col>41</xdr:col>
      <xdr:colOff>88900</xdr:colOff>
      <xdr:row>155</xdr:row>
      <xdr:rowOff>393700</xdr:rowOff>
    </xdr:to>
    <xdr:cxnSp macro="">
      <xdr:nvCxnSpPr>
        <xdr:cNvPr id="232" name="直線コネクタ 231">
          <a:extLst>
            <a:ext uri="{FF2B5EF4-FFF2-40B4-BE49-F238E27FC236}">
              <a16:creationId xmlns:a16="http://schemas.microsoft.com/office/drawing/2014/main" id="{BB58CF07-3FF2-4247-A220-83FC8B7DE566}"/>
            </a:ext>
          </a:extLst>
        </xdr:cNvPr>
        <xdr:cNvCxnSpPr/>
      </xdr:nvCxnSpPr>
      <xdr:spPr bwMode="auto">
        <a:xfrm flipH="1">
          <a:off x="2524125" y="48898175"/>
          <a:ext cx="2193925" cy="19685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12700</xdr:colOff>
      <xdr:row>156</xdr:row>
      <xdr:rowOff>76200</xdr:rowOff>
    </xdr:from>
    <xdr:to>
      <xdr:col>95</xdr:col>
      <xdr:colOff>127000</xdr:colOff>
      <xdr:row>156</xdr:row>
      <xdr:rowOff>609600</xdr:rowOff>
    </xdr:to>
    <xdr:cxnSp macro="">
      <xdr:nvCxnSpPr>
        <xdr:cNvPr id="233" name="直線コネクタ 232">
          <a:extLst>
            <a:ext uri="{FF2B5EF4-FFF2-40B4-BE49-F238E27FC236}">
              <a16:creationId xmlns:a16="http://schemas.microsoft.com/office/drawing/2014/main" id="{62521B5A-CE8C-4CB5-8FDC-37A8078CF7D6}"/>
            </a:ext>
          </a:extLst>
        </xdr:cNvPr>
        <xdr:cNvCxnSpPr/>
      </xdr:nvCxnSpPr>
      <xdr:spPr bwMode="auto">
        <a:xfrm flipH="1">
          <a:off x="2536825" y="50949225"/>
          <a:ext cx="9344025" cy="5334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42</xdr:col>
      <xdr:colOff>0</xdr:colOff>
      <xdr:row>78</xdr:row>
      <xdr:rowOff>482600</xdr:rowOff>
    </xdr:from>
    <xdr:to>
      <xdr:col>59</xdr:col>
      <xdr:colOff>114300</xdr:colOff>
      <xdr:row>107</xdr:row>
      <xdr:rowOff>368300</xdr:rowOff>
    </xdr:to>
    <xdr:cxnSp macro="">
      <xdr:nvCxnSpPr>
        <xdr:cNvPr id="234" name="直線コネクタ 233">
          <a:extLst>
            <a:ext uri="{FF2B5EF4-FFF2-40B4-BE49-F238E27FC236}">
              <a16:creationId xmlns:a16="http://schemas.microsoft.com/office/drawing/2014/main" id="{56D16E86-C3DF-45AC-92D7-6889FEC596FD}"/>
            </a:ext>
          </a:extLst>
        </xdr:cNvPr>
        <xdr:cNvCxnSpPr/>
      </xdr:nvCxnSpPr>
      <xdr:spPr bwMode="auto">
        <a:xfrm flipH="1">
          <a:off x="4752975" y="20961350"/>
          <a:ext cx="2190750"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25400</xdr:colOff>
      <xdr:row>79</xdr:row>
      <xdr:rowOff>63500</xdr:rowOff>
    </xdr:from>
    <xdr:to>
      <xdr:col>41</xdr:col>
      <xdr:colOff>88900</xdr:colOff>
      <xdr:row>108</xdr:row>
      <xdr:rowOff>63500</xdr:rowOff>
    </xdr:to>
    <xdr:cxnSp macro="">
      <xdr:nvCxnSpPr>
        <xdr:cNvPr id="235" name="直線コネクタ 234">
          <a:extLst>
            <a:ext uri="{FF2B5EF4-FFF2-40B4-BE49-F238E27FC236}">
              <a16:creationId xmlns:a16="http://schemas.microsoft.com/office/drawing/2014/main" id="{43D95409-B6A6-4A36-B12D-079D9E3C0CCA}"/>
            </a:ext>
          </a:extLst>
        </xdr:cNvPr>
        <xdr:cNvCxnSpPr/>
      </xdr:nvCxnSpPr>
      <xdr:spPr bwMode="auto">
        <a:xfrm flipH="1">
          <a:off x="2549525" y="21047075"/>
          <a:ext cx="2168525" cy="113252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38100</xdr:colOff>
      <xdr:row>108</xdr:row>
      <xdr:rowOff>12700</xdr:rowOff>
    </xdr:from>
    <xdr:to>
      <xdr:col>42</xdr:col>
      <xdr:colOff>0</xdr:colOff>
      <xdr:row>112</xdr:row>
      <xdr:rowOff>342900</xdr:rowOff>
    </xdr:to>
    <xdr:cxnSp macro="">
      <xdr:nvCxnSpPr>
        <xdr:cNvPr id="236" name="直線コネクタ 235">
          <a:extLst>
            <a:ext uri="{FF2B5EF4-FFF2-40B4-BE49-F238E27FC236}">
              <a16:creationId xmlns:a16="http://schemas.microsoft.com/office/drawing/2014/main" id="{040669B3-24E2-4A0A-AA23-5E093858BBE3}"/>
            </a:ext>
          </a:extLst>
        </xdr:cNvPr>
        <xdr:cNvCxnSpPr/>
      </xdr:nvCxnSpPr>
      <xdr:spPr bwMode="auto">
        <a:xfrm flipH="1">
          <a:off x="2562225" y="32321500"/>
          <a:ext cx="2190750" cy="189230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45</xdr:col>
      <xdr:colOff>25400</xdr:colOff>
      <xdr:row>170</xdr:row>
      <xdr:rowOff>609600</xdr:rowOff>
    </xdr:from>
    <xdr:to>
      <xdr:col>62</xdr:col>
      <xdr:colOff>25400</xdr:colOff>
      <xdr:row>205</xdr:row>
      <xdr:rowOff>469900</xdr:rowOff>
    </xdr:to>
    <xdr:cxnSp macro="">
      <xdr:nvCxnSpPr>
        <xdr:cNvPr id="237" name="直線コネクタ 236">
          <a:extLst>
            <a:ext uri="{FF2B5EF4-FFF2-40B4-BE49-F238E27FC236}">
              <a16:creationId xmlns:a16="http://schemas.microsoft.com/office/drawing/2014/main" id="{40BF347E-E2A1-4028-AA0B-B534CBA016CD}"/>
            </a:ext>
          </a:extLst>
        </xdr:cNvPr>
        <xdr:cNvCxnSpPr/>
      </xdr:nvCxnSpPr>
      <xdr:spPr bwMode="auto">
        <a:xfrm flipH="1">
          <a:off x="5140325" y="55768875"/>
          <a:ext cx="2085975" cy="1244282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38100</xdr:colOff>
      <xdr:row>171</xdr:row>
      <xdr:rowOff>12700</xdr:rowOff>
    </xdr:from>
    <xdr:to>
      <xdr:col>44</xdr:col>
      <xdr:colOff>76200</xdr:colOff>
      <xdr:row>205</xdr:row>
      <xdr:rowOff>457200</xdr:rowOff>
    </xdr:to>
    <xdr:cxnSp macro="">
      <xdr:nvCxnSpPr>
        <xdr:cNvPr id="238" name="直線コネクタ 237">
          <a:extLst>
            <a:ext uri="{FF2B5EF4-FFF2-40B4-BE49-F238E27FC236}">
              <a16:creationId xmlns:a16="http://schemas.microsoft.com/office/drawing/2014/main" id="{07F60FC6-3400-4163-8FE1-8D33CC2387F0}"/>
            </a:ext>
          </a:extLst>
        </xdr:cNvPr>
        <xdr:cNvCxnSpPr/>
      </xdr:nvCxnSpPr>
      <xdr:spPr bwMode="auto">
        <a:xfrm flipH="1">
          <a:off x="3057525" y="55800625"/>
          <a:ext cx="2019300" cy="12398375"/>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12700</xdr:colOff>
      <xdr:row>206</xdr:row>
      <xdr:rowOff>12700</xdr:rowOff>
    </xdr:from>
    <xdr:to>
      <xdr:col>45</xdr:col>
      <xdr:colOff>25400</xdr:colOff>
      <xdr:row>208</xdr:row>
      <xdr:rowOff>495300</xdr:rowOff>
    </xdr:to>
    <xdr:cxnSp macro="">
      <xdr:nvCxnSpPr>
        <xdr:cNvPr id="239" name="直線コネクタ 238">
          <a:extLst>
            <a:ext uri="{FF2B5EF4-FFF2-40B4-BE49-F238E27FC236}">
              <a16:creationId xmlns:a16="http://schemas.microsoft.com/office/drawing/2014/main" id="{7BD5F968-6879-4F6C-8EB9-BF3BA4FA7B0E}"/>
            </a:ext>
          </a:extLst>
        </xdr:cNvPr>
        <xdr:cNvCxnSpPr/>
      </xdr:nvCxnSpPr>
      <xdr:spPr bwMode="auto">
        <a:xfrm flipH="1">
          <a:off x="3032125" y="68259325"/>
          <a:ext cx="2108200" cy="1492250"/>
        </a:xfrm>
        <a:prstGeom prst="line">
          <a:avLst/>
        </a:prstGeom>
        <a:solidFill>
          <a:srgbClr val="410000"/>
        </a:solidFill>
        <a:ln w="2540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61</xdr:col>
      <xdr:colOff>0</xdr:colOff>
      <xdr:row>202</xdr:row>
      <xdr:rowOff>0</xdr:rowOff>
    </xdr:from>
    <xdr:to>
      <xdr:col>64</xdr:col>
      <xdr:colOff>0</xdr:colOff>
      <xdr:row>202</xdr:row>
      <xdr:rowOff>0</xdr:rowOff>
    </xdr:to>
    <xdr:grpSp>
      <xdr:nvGrpSpPr>
        <xdr:cNvPr id="240" name="Group 1337">
          <a:extLst>
            <a:ext uri="{FF2B5EF4-FFF2-40B4-BE49-F238E27FC236}">
              <a16:creationId xmlns:a16="http://schemas.microsoft.com/office/drawing/2014/main" id="{A02FB1CF-5619-48B5-BF83-3DBA7850FFCB}"/>
            </a:ext>
          </a:extLst>
        </xdr:cNvPr>
        <xdr:cNvGrpSpPr>
          <a:grpSpLocks/>
        </xdr:cNvGrpSpPr>
      </xdr:nvGrpSpPr>
      <xdr:grpSpPr bwMode="auto">
        <a:xfrm>
          <a:off x="6360160" y="66730880"/>
          <a:ext cx="335280" cy="0"/>
          <a:chOff x="308" y="273"/>
          <a:chExt cx="592" cy="13"/>
        </a:xfrm>
      </xdr:grpSpPr>
      <xdr:grpSp>
        <xdr:nvGrpSpPr>
          <xdr:cNvPr id="241" name="Group 1338">
            <a:extLst>
              <a:ext uri="{FF2B5EF4-FFF2-40B4-BE49-F238E27FC236}">
                <a16:creationId xmlns:a16="http://schemas.microsoft.com/office/drawing/2014/main" id="{63C3A80C-E54D-42A6-9B3A-7FE4EDA5E179}"/>
              </a:ext>
            </a:extLst>
          </xdr:cNvPr>
          <xdr:cNvGrpSpPr>
            <a:grpSpLocks/>
          </xdr:cNvGrpSpPr>
        </xdr:nvGrpSpPr>
        <xdr:grpSpPr bwMode="auto">
          <a:xfrm>
            <a:off x="465" y="273"/>
            <a:ext cx="121" cy="13"/>
            <a:chOff x="452" y="272"/>
            <a:chExt cx="121" cy="14"/>
          </a:xfrm>
        </xdr:grpSpPr>
        <xdr:sp macro="" textlink="">
          <xdr:nvSpPr>
            <xdr:cNvPr id="278" name="Line 1339">
              <a:extLst>
                <a:ext uri="{FF2B5EF4-FFF2-40B4-BE49-F238E27FC236}">
                  <a16:creationId xmlns:a16="http://schemas.microsoft.com/office/drawing/2014/main" id="{2A1DC3CE-D922-4D9A-BF3E-14D9FEDB4142}"/>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9" name="Line 1340">
              <a:extLst>
                <a:ext uri="{FF2B5EF4-FFF2-40B4-BE49-F238E27FC236}">
                  <a16:creationId xmlns:a16="http://schemas.microsoft.com/office/drawing/2014/main" id="{E3EE4ED5-FEE1-4150-9742-E01BB0B60E81}"/>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0" name="Line 1341">
              <a:extLst>
                <a:ext uri="{FF2B5EF4-FFF2-40B4-BE49-F238E27FC236}">
                  <a16:creationId xmlns:a16="http://schemas.microsoft.com/office/drawing/2014/main" id="{6EE23F47-BF2E-4AE4-82EB-4754104CAD03}"/>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1" name="Line 1342">
              <a:extLst>
                <a:ext uri="{FF2B5EF4-FFF2-40B4-BE49-F238E27FC236}">
                  <a16:creationId xmlns:a16="http://schemas.microsoft.com/office/drawing/2014/main" id="{970038F4-CC3E-4781-8093-1ED416EE453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2" name="Line 1343">
              <a:extLst>
                <a:ext uri="{FF2B5EF4-FFF2-40B4-BE49-F238E27FC236}">
                  <a16:creationId xmlns:a16="http://schemas.microsoft.com/office/drawing/2014/main" id="{D604C281-5CCB-43B6-BBF6-7B7B35AE445B}"/>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3" name="Line 1344">
              <a:extLst>
                <a:ext uri="{FF2B5EF4-FFF2-40B4-BE49-F238E27FC236}">
                  <a16:creationId xmlns:a16="http://schemas.microsoft.com/office/drawing/2014/main" id="{2601B664-BCE4-44A5-B4F3-9321AC891AAC}"/>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4" name="Line 1345">
              <a:extLst>
                <a:ext uri="{FF2B5EF4-FFF2-40B4-BE49-F238E27FC236}">
                  <a16:creationId xmlns:a16="http://schemas.microsoft.com/office/drawing/2014/main" id="{E45FC499-69B6-46F2-B642-D989DF055AF5}"/>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5" name="Line 1346">
              <a:extLst>
                <a:ext uri="{FF2B5EF4-FFF2-40B4-BE49-F238E27FC236}">
                  <a16:creationId xmlns:a16="http://schemas.microsoft.com/office/drawing/2014/main" id="{AAEEB575-8061-4043-B4CD-D5BA1D77CF7A}"/>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6" name="Line 1347">
              <a:extLst>
                <a:ext uri="{FF2B5EF4-FFF2-40B4-BE49-F238E27FC236}">
                  <a16:creationId xmlns:a16="http://schemas.microsoft.com/office/drawing/2014/main" id="{86F5D373-7665-470B-B394-6F4004831003}"/>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7" name="Line 1348">
              <a:extLst>
                <a:ext uri="{FF2B5EF4-FFF2-40B4-BE49-F238E27FC236}">
                  <a16:creationId xmlns:a16="http://schemas.microsoft.com/office/drawing/2014/main" id="{9428CDDC-4352-416C-A65F-E09D612300F7}"/>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88" name="Line 1349">
              <a:extLst>
                <a:ext uri="{FF2B5EF4-FFF2-40B4-BE49-F238E27FC236}">
                  <a16:creationId xmlns:a16="http://schemas.microsoft.com/office/drawing/2014/main" id="{F7C07EEA-6FC9-4049-BEBF-03BFC4B84DE9}"/>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2" name="Group 1350">
            <a:extLst>
              <a:ext uri="{FF2B5EF4-FFF2-40B4-BE49-F238E27FC236}">
                <a16:creationId xmlns:a16="http://schemas.microsoft.com/office/drawing/2014/main" id="{CC345F76-42AD-4D67-A706-6C27046CB273}"/>
              </a:ext>
            </a:extLst>
          </xdr:cNvPr>
          <xdr:cNvGrpSpPr>
            <a:grpSpLocks/>
          </xdr:cNvGrpSpPr>
        </xdr:nvGrpSpPr>
        <xdr:grpSpPr bwMode="auto">
          <a:xfrm>
            <a:off x="779" y="273"/>
            <a:ext cx="121" cy="13"/>
            <a:chOff x="452" y="272"/>
            <a:chExt cx="121" cy="14"/>
          </a:xfrm>
        </xdr:grpSpPr>
        <xdr:sp macro="" textlink="">
          <xdr:nvSpPr>
            <xdr:cNvPr id="267" name="Line 1351">
              <a:extLst>
                <a:ext uri="{FF2B5EF4-FFF2-40B4-BE49-F238E27FC236}">
                  <a16:creationId xmlns:a16="http://schemas.microsoft.com/office/drawing/2014/main" id="{7CEA03CE-2FB1-4084-B35C-C94C91500F94}"/>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352">
              <a:extLst>
                <a:ext uri="{FF2B5EF4-FFF2-40B4-BE49-F238E27FC236}">
                  <a16:creationId xmlns:a16="http://schemas.microsoft.com/office/drawing/2014/main" id="{F1B87AC5-673B-4312-A771-C261A292ADC1}"/>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9" name="Line 1353">
              <a:extLst>
                <a:ext uri="{FF2B5EF4-FFF2-40B4-BE49-F238E27FC236}">
                  <a16:creationId xmlns:a16="http://schemas.microsoft.com/office/drawing/2014/main" id="{A77E4291-D648-4A0C-B215-AE5C3EFD9D61}"/>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0" name="Line 1354">
              <a:extLst>
                <a:ext uri="{FF2B5EF4-FFF2-40B4-BE49-F238E27FC236}">
                  <a16:creationId xmlns:a16="http://schemas.microsoft.com/office/drawing/2014/main" id="{4149F69E-9690-41E3-90B7-4F5B55ABEA3B}"/>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1" name="Line 1355">
              <a:extLst>
                <a:ext uri="{FF2B5EF4-FFF2-40B4-BE49-F238E27FC236}">
                  <a16:creationId xmlns:a16="http://schemas.microsoft.com/office/drawing/2014/main" id="{DC304256-91C5-4FA6-B8D6-AEAD7828883A}"/>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2" name="Line 1356">
              <a:extLst>
                <a:ext uri="{FF2B5EF4-FFF2-40B4-BE49-F238E27FC236}">
                  <a16:creationId xmlns:a16="http://schemas.microsoft.com/office/drawing/2014/main" id="{069F5597-D904-42B6-9942-C2530C651A63}"/>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3" name="Line 1357">
              <a:extLst>
                <a:ext uri="{FF2B5EF4-FFF2-40B4-BE49-F238E27FC236}">
                  <a16:creationId xmlns:a16="http://schemas.microsoft.com/office/drawing/2014/main" id="{CC3409EA-91FD-432B-A6FE-33333BC1DAB7}"/>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4" name="Line 1358">
              <a:extLst>
                <a:ext uri="{FF2B5EF4-FFF2-40B4-BE49-F238E27FC236}">
                  <a16:creationId xmlns:a16="http://schemas.microsoft.com/office/drawing/2014/main" id="{D5CC1990-C22E-47D7-9F7D-4182CE77112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5" name="Line 1359">
              <a:extLst>
                <a:ext uri="{FF2B5EF4-FFF2-40B4-BE49-F238E27FC236}">
                  <a16:creationId xmlns:a16="http://schemas.microsoft.com/office/drawing/2014/main" id="{D4D203E4-F946-4CC5-A8D9-F76825FA2B8B}"/>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6" name="Line 1360">
              <a:extLst>
                <a:ext uri="{FF2B5EF4-FFF2-40B4-BE49-F238E27FC236}">
                  <a16:creationId xmlns:a16="http://schemas.microsoft.com/office/drawing/2014/main" id="{C2318D51-16A9-4264-8295-528394E01F7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77" name="Line 1361">
              <a:extLst>
                <a:ext uri="{FF2B5EF4-FFF2-40B4-BE49-F238E27FC236}">
                  <a16:creationId xmlns:a16="http://schemas.microsoft.com/office/drawing/2014/main" id="{6D50C187-927A-4F40-9AAF-8788C10ABF17}"/>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3" name="Group 1362">
            <a:extLst>
              <a:ext uri="{FF2B5EF4-FFF2-40B4-BE49-F238E27FC236}">
                <a16:creationId xmlns:a16="http://schemas.microsoft.com/office/drawing/2014/main" id="{AD29DC65-53AE-48F0-A14D-465F4F674904}"/>
              </a:ext>
            </a:extLst>
          </xdr:cNvPr>
          <xdr:cNvGrpSpPr>
            <a:grpSpLocks/>
          </xdr:cNvGrpSpPr>
        </xdr:nvGrpSpPr>
        <xdr:grpSpPr bwMode="auto">
          <a:xfrm>
            <a:off x="622" y="273"/>
            <a:ext cx="121" cy="13"/>
            <a:chOff x="452" y="272"/>
            <a:chExt cx="121" cy="14"/>
          </a:xfrm>
        </xdr:grpSpPr>
        <xdr:sp macro="" textlink="">
          <xdr:nvSpPr>
            <xdr:cNvPr id="256" name="Line 1363">
              <a:extLst>
                <a:ext uri="{FF2B5EF4-FFF2-40B4-BE49-F238E27FC236}">
                  <a16:creationId xmlns:a16="http://schemas.microsoft.com/office/drawing/2014/main" id="{EAF4F490-8821-4B34-A4EE-A01405345FDD}"/>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7" name="Line 1364">
              <a:extLst>
                <a:ext uri="{FF2B5EF4-FFF2-40B4-BE49-F238E27FC236}">
                  <a16:creationId xmlns:a16="http://schemas.microsoft.com/office/drawing/2014/main" id="{4AA7E6DA-82E6-45E6-BD98-194C092DE8BF}"/>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8" name="Line 1365">
              <a:extLst>
                <a:ext uri="{FF2B5EF4-FFF2-40B4-BE49-F238E27FC236}">
                  <a16:creationId xmlns:a16="http://schemas.microsoft.com/office/drawing/2014/main" id="{141B279A-2A3A-4F09-9A1D-86DF64AF895A}"/>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9" name="Line 1366">
              <a:extLst>
                <a:ext uri="{FF2B5EF4-FFF2-40B4-BE49-F238E27FC236}">
                  <a16:creationId xmlns:a16="http://schemas.microsoft.com/office/drawing/2014/main" id="{E10501F0-F34E-4A6E-B168-C70967AC0744}"/>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0" name="Line 1367">
              <a:extLst>
                <a:ext uri="{FF2B5EF4-FFF2-40B4-BE49-F238E27FC236}">
                  <a16:creationId xmlns:a16="http://schemas.microsoft.com/office/drawing/2014/main" id="{32EC437E-9093-41F8-B773-0C1DB92DD289}"/>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1" name="Line 1368">
              <a:extLst>
                <a:ext uri="{FF2B5EF4-FFF2-40B4-BE49-F238E27FC236}">
                  <a16:creationId xmlns:a16="http://schemas.microsoft.com/office/drawing/2014/main" id="{F6ED3F26-9802-4C15-BD35-E0C5B15D9AE9}"/>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369">
              <a:extLst>
                <a:ext uri="{FF2B5EF4-FFF2-40B4-BE49-F238E27FC236}">
                  <a16:creationId xmlns:a16="http://schemas.microsoft.com/office/drawing/2014/main" id="{EBF54B51-3A59-424A-94FC-2CBD8D4A92BD}"/>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370">
              <a:extLst>
                <a:ext uri="{FF2B5EF4-FFF2-40B4-BE49-F238E27FC236}">
                  <a16:creationId xmlns:a16="http://schemas.microsoft.com/office/drawing/2014/main" id="{537D010E-1FE6-46A4-B6E8-7D16C545425D}"/>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4" name="Line 1371">
              <a:extLst>
                <a:ext uri="{FF2B5EF4-FFF2-40B4-BE49-F238E27FC236}">
                  <a16:creationId xmlns:a16="http://schemas.microsoft.com/office/drawing/2014/main" id="{463BC36A-55AB-49C2-B090-74568150839D}"/>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372">
              <a:extLst>
                <a:ext uri="{FF2B5EF4-FFF2-40B4-BE49-F238E27FC236}">
                  <a16:creationId xmlns:a16="http://schemas.microsoft.com/office/drawing/2014/main" id="{1D7D025B-5286-4F55-9579-94E6A26B88BB}"/>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66" name="Line 1373">
              <a:extLst>
                <a:ext uri="{FF2B5EF4-FFF2-40B4-BE49-F238E27FC236}">
                  <a16:creationId xmlns:a16="http://schemas.microsoft.com/office/drawing/2014/main" id="{3566E334-B7D0-4D01-93B7-C6D51D1A7F43}"/>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nvGrpSpPr>
          <xdr:cNvPr id="244" name="Group 1374">
            <a:extLst>
              <a:ext uri="{FF2B5EF4-FFF2-40B4-BE49-F238E27FC236}">
                <a16:creationId xmlns:a16="http://schemas.microsoft.com/office/drawing/2014/main" id="{40B3EFD6-3985-4D9F-A833-F9CA951FC6E4}"/>
              </a:ext>
            </a:extLst>
          </xdr:cNvPr>
          <xdr:cNvGrpSpPr>
            <a:grpSpLocks/>
          </xdr:cNvGrpSpPr>
        </xdr:nvGrpSpPr>
        <xdr:grpSpPr bwMode="auto">
          <a:xfrm>
            <a:off x="308" y="273"/>
            <a:ext cx="121" cy="13"/>
            <a:chOff x="452" y="272"/>
            <a:chExt cx="121" cy="14"/>
          </a:xfrm>
        </xdr:grpSpPr>
        <xdr:sp macro="" textlink="">
          <xdr:nvSpPr>
            <xdr:cNvPr id="245" name="Line 1375">
              <a:extLst>
                <a:ext uri="{FF2B5EF4-FFF2-40B4-BE49-F238E27FC236}">
                  <a16:creationId xmlns:a16="http://schemas.microsoft.com/office/drawing/2014/main" id="{899758F3-638E-4E37-8E61-E30E1D1F79B0}"/>
                </a:ext>
              </a:extLst>
            </xdr:cNvPr>
            <xdr:cNvSpPr>
              <a:spLocks noChangeShapeType="1"/>
            </xdr:cNvSpPr>
          </xdr:nvSpPr>
          <xdr:spPr bwMode="auto">
            <a:xfrm>
              <a:off x="452"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6" name="Line 1376">
              <a:extLst>
                <a:ext uri="{FF2B5EF4-FFF2-40B4-BE49-F238E27FC236}">
                  <a16:creationId xmlns:a16="http://schemas.microsoft.com/office/drawing/2014/main" id="{BD0B385F-95E4-427A-975D-4A2D67013443}"/>
                </a:ext>
              </a:extLst>
            </xdr:cNvPr>
            <xdr:cNvSpPr>
              <a:spLocks noChangeShapeType="1"/>
            </xdr:cNvSpPr>
          </xdr:nvSpPr>
          <xdr:spPr bwMode="auto">
            <a:xfrm>
              <a:off x="465"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7" name="Line 1377">
              <a:extLst>
                <a:ext uri="{FF2B5EF4-FFF2-40B4-BE49-F238E27FC236}">
                  <a16:creationId xmlns:a16="http://schemas.microsoft.com/office/drawing/2014/main" id="{6CA54018-8319-4F40-B9E1-9BCE4985FF50}"/>
                </a:ext>
              </a:extLst>
            </xdr:cNvPr>
            <xdr:cNvSpPr>
              <a:spLocks noChangeShapeType="1"/>
            </xdr:cNvSpPr>
          </xdr:nvSpPr>
          <xdr:spPr bwMode="auto">
            <a:xfrm>
              <a:off x="48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8" name="Line 1378">
              <a:extLst>
                <a:ext uri="{FF2B5EF4-FFF2-40B4-BE49-F238E27FC236}">
                  <a16:creationId xmlns:a16="http://schemas.microsoft.com/office/drawing/2014/main" id="{0278110D-FFC7-4446-835C-C25D99F7987E}"/>
                </a:ext>
              </a:extLst>
            </xdr:cNvPr>
            <xdr:cNvSpPr>
              <a:spLocks noChangeShapeType="1"/>
            </xdr:cNvSpPr>
          </xdr:nvSpPr>
          <xdr:spPr bwMode="auto">
            <a:xfrm>
              <a:off x="50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49" name="Line 1379">
              <a:extLst>
                <a:ext uri="{FF2B5EF4-FFF2-40B4-BE49-F238E27FC236}">
                  <a16:creationId xmlns:a16="http://schemas.microsoft.com/office/drawing/2014/main" id="{BA13FC7F-D224-4536-B0B7-0B6EF2F1EF5D}"/>
                </a:ext>
              </a:extLst>
            </xdr:cNvPr>
            <xdr:cNvSpPr>
              <a:spLocks noChangeShapeType="1"/>
            </xdr:cNvSpPr>
          </xdr:nvSpPr>
          <xdr:spPr bwMode="auto">
            <a:xfrm>
              <a:off x="526"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0" name="Line 1380">
              <a:extLst>
                <a:ext uri="{FF2B5EF4-FFF2-40B4-BE49-F238E27FC236}">
                  <a16:creationId xmlns:a16="http://schemas.microsoft.com/office/drawing/2014/main" id="{0C5B39AE-3ED6-4D55-BC23-9DCA12839BC7}"/>
                </a:ext>
              </a:extLst>
            </xdr:cNvPr>
            <xdr:cNvSpPr>
              <a:spLocks noChangeShapeType="1"/>
            </xdr:cNvSpPr>
          </xdr:nvSpPr>
          <xdr:spPr bwMode="auto">
            <a:xfrm>
              <a:off x="539"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1" name="Line 1381">
              <a:extLst>
                <a:ext uri="{FF2B5EF4-FFF2-40B4-BE49-F238E27FC236}">
                  <a16:creationId xmlns:a16="http://schemas.microsoft.com/office/drawing/2014/main" id="{CB614979-8E05-4AC3-BA00-E17FB48979F5}"/>
                </a:ext>
              </a:extLst>
            </xdr:cNvPr>
            <xdr:cNvSpPr>
              <a:spLocks noChangeShapeType="1"/>
            </xdr:cNvSpPr>
          </xdr:nvSpPr>
          <xdr:spPr bwMode="auto">
            <a:xfrm>
              <a:off x="561"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2" name="Line 1382">
              <a:extLst>
                <a:ext uri="{FF2B5EF4-FFF2-40B4-BE49-F238E27FC236}">
                  <a16:creationId xmlns:a16="http://schemas.microsoft.com/office/drawing/2014/main" id="{BAF3D281-223F-4DD4-92D7-33D2A68C19D0}"/>
                </a:ext>
              </a:extLst>
            </xdr:cNvPr>
            <xdr:cNvSpPr>
              <a:spLocks noChangeShapeType="1"/>
            </xdr:cNvSpPr>
          </xdr:nvSpPr>
          <xdr:spPr bwMode="auto">
            <a:xfrm>
              <a:off x="573" y="280"/>
              <a:ext cx="0" cy="5"/>
            </a:xfrm>
            <a:prstGeom prst="line">
              <a:avLst/>
            </a:prstGeom>
            <a:noFill/>
            <a:ln w="6350"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3" name="Line 1383">
              <a:extLst>
                <a:ext uri="{FF2B5EF4-FFF2-40B4-BE49-F238E27FC236}">
                  <a16:creationId xmlns:a16="http://schemas.microsoft.com/office/drawing/2014/main" id="{AEFFABDE-8090-47BA-99EA-99A2067FD358}"/>
                </a:ext>
              </a:extLst>
            </xdr:cNvPr>
            <xdr:cNvSpPr>
              <a:spLocks noChangeShapeType="1"/>
            </xdr:cNvSpPr>
          </xdr:nvSpPr>
          <xdr:spPr bwMode="auto">
            <a:xfrm>
              <a:off x="477"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4" name="Line 1384">
              <a:extLst>
                <a:ext uri="{FF2B5EF4-FFF2-40B4-BE49-F238E27FC236}">
                  <a16:creationId xmlns:a16="http://schemas.microsoft.com/office/drawing/2014/main" id="{AFB66E91-1F6B-4F84-831C-67673182D6EE}"/>
                </a:ext>
              </a:extLst>
            </xdr:cNvPr>
            <xdr:cNvSpPr>
              <a:spLocks noChangeShapeType="1"/>
            </xdr:cNvSpPr>
          </xdr:nvSpPr>
          <xdr:spPr bwMode="auto">
            <a:xfrm>
              <a:off x="514"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sp macro="" textlink="">
          <xdr:nvSpPr>
            <xdr:cNvPr id="255" name="Line 1385">
              <a:extLst>
                <a:ext uri="{FF2B5EF4-FFF2-40B4-BE49-F238E27FC236}">
                  <a16:creationId xmlns:a16="http://schemas.microsoft.com/office/drawing/2014/main" id="{C7A8E802-59F3-4189-BF22-79F91C3F2B3D}"/>
                </a:ext>
              </a:extLst>
            </xdr:cNvPr>
            <xdr:cNvSpPr>
              <a:spLocks noChangeShapeType="1"/>
            </xdr:cNvSpPr>
          </xdr:nvSpPr>
          <xdr:spPr bwMode="auto">
            <a:xfrm>
              <a:off x="550" y="272"/>
              <a:ext cx="0" cy="14"/>
            </a:xfrm>
            <a:prstGeom prst="line">
              <a:avLst/>
            </a:prstGeom>
            <a:noFill/>
            <a:ln w="9525" cap="rnd">
              <a:solidFill>
                <a:srgbClr val="0000FF"/>
              </a:solidFill>
              <a:prstDash val="sysDot"/>
              <a:round/>
              <a:headEnd/>
              <a:tailEnd/>
            </a:ln>
            <a:extLst>
              <a:ext uri="{909E8E84-426E-40DD-AFC4-6F175D3DCCD1}">
                <a14:hiddenFill xmlns:a14="http://schemas.microsoft.com/office/drawing/2010/main">
                  <a:noFill/>
                </a14:hiddenFill>
              </a:ext>
            </a:extLst>
          </xdr:spPr>
        </xdr:sp>
      </xdr:grpSp>
    </xdr:grpSp>
    <xdr:clientData/>
  </xdr:twoCellAnchor>
  <xdr:twoCellAnchor>
    <xdr:from>
      <xdr:col>86</xdr:col>
      <xdr:colOff>0</xdr:colOff>
      <xdr:row>64</xdr:row>
      <xdr:rowOff>0</xdr:rowOff>
    </xdr:from>
    <xdr:to>
      <xdr:col>86</xdr:col>
      <xdr:colOff>0</xdr:colOff>
      <xdr:row>64</xdr:row>
      <xdr:rowOff>0</xdr:rowOff>
    </xdr:to>
    <xdr:sp macro="" textlink="">
      <xdr:nvSpPr>
        <xdr:cNvPr id="289" name="Line 4">
          <a:extLst>
            <a:ext uri="{FF2B5EF4-FFF2-40B4-BE49-F238E27FC236}">
              <a16:creationId xmlns:a16="http://schemas.microsoft.com/office/drawing/2014/main" id="{10A70403-7608-458B-A5D3-BB32CEC8264D}"/>
            </a:ext>
          </a:extLst>
        </xdr:cNvPr>
        <xdr:cNvSpPr>
          <a:spLocks noChangeShapeType="1"/>
        </xdr:cNvSpPr>
      </xdr:nvSpPr>
      <xdr:spPr bwMode="auto">
        <a:xfrm>
          <a:off x="10467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290" name="Line 5">
          <a:extLst>
            <a:ext uri="{FF2B5EF4-FFF2-40B4-BE49-F238E27FC236}">
              <a16:creationId xmlns:a16="http://schemas.microsoft.com/office/drawing/2014/main" id="{09F4E71D-8854-42E1-B34C-0AE9289FC76C}"/>
            </a:ext>
          </a:extLst>
        </xdr:cNvPr>
        <xdr:cNvSpPr>
          <a:spLocks noChangeShapeType="1"/>
        </xdr:cNvSpPr>
      </xdr:nvSpPr>
      <xdr:spPr bwMode="auto">
        <a:xfrm>
          <a:off x="107537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291" name="Line 6">
          <a:extLst>
            <a:ext uri="{FF2B5EF4-FFF2-40B4-BE49-F238E27FC236}">
              <a16:creationId xmlns:a16="http://schemas.microsoft.com/office/drawing/2014/main" id="{E012F2D4-C608-47C3-A9B4-9650B9803375}"/>
            </a:ext>
          </a:extLst>
        </xdr:cNvPr>
        <xdr:cNvSpPr>
          <a:spLocks noChangeShapeType="1"/>
        </xdr:cNvSpPr>
      </xdr:nvSpPr>
      <xdr:spPr bwMode="auto">
        <a:xfrm>
          <a:off x="110394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292" name="Line 7">
          <a:extLst>
            <a:ext uri="{FF2B5EF4-FFF2-40B4-BE49-F238E27FC236}">
              <a16:creationId xmlns:a16="http://schemas.microsoft.com/office/drawing/2014/main" id="{9765FFCA-71C7-4C07-8DF4-8FCB69B8F9DB}"/>
            </a:ext>
          </a:extLst>
        </xdr:cNvPr>
        <xdr:cNvSpPr>
          <a:spLocks noChangeShapeType="1"/>
        </xdr:cNvSpPr>
      </xdr:nvSpPr>
      <xdr:spPr bwMode="auto">
        <a:xfrm>
          <a:off x="11325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293" name="Line 8">
          <a:extLst>
            <a:ext uri="{FF2B5EF4-FFF2-40B4-BE49-F238E27FC236}">
              <a16:creationId xmlns:a16="http://schemas.microsoft.com/office/drawing/2014/main" id="{412D1529-8497-4FDB-944C-E49505C5E8ED}"/>
            </a:ext>
          </a:extLst>
        </xdr:cNvPr>
        <xdr:cNvSpPr>
          <a:spLocks noChangeShapeType="1"/>
        </xdr:cNvSpPr>
      </xdr:nvSpPr>
      <xdr:spPr bwMode="auto">
        <a:xfrm>
          <a:off x="1161097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294" name="Line 11">
          <a:extLst>
            <a:ext uri="{FF2B5EF4-FFF2-40B4-BE49-F238E27FC236}">
              <a16:creationId xmlns:a16="http://schemas.microsoft.com/office/drawing/2014/main" id="{AD0AA0DE-E33A-4847-8912-4A27B946E5AD}"/>
            </a:ext>
          </a:extLst>
        </xdr:cNvPr>
        <xdr:cNvSpPr>
          <a:spLocks noChangeShapeType="1"/>
        </xdr:cNvSpPr>
      </xdr:nvSpPr>
      <xdr:spPr bwMode="auto">
        <a:xfrm>
          <a:off x="10182225"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295" name="Line 12">
          <a:extLst>
            <a:ext uri="{FF2B5EF4-FFF2-40B4-BE49-F238E27FC236}">
              <a16:creationId xmlns:a16="http://schemas.microsoft.com/office/drawing/2014/main" id="{014C598A-A0AA-439F-A288-767EAA727407}"/>
            </a:ext>
          </a:extLst>
        </xdr:cNvPr>
        <xdr:cNvSpPr>
          <a:spLocks noChangeShapeType="1"/>
        </xdr:cNvSpPr>
      </xdr:nvSpPr>
      <xdr:spPr bwMode="auto">
        <a:xfrm>
          <a:off x="106108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296" name="Line 13">
          <a:extLst>
            <a:ext uri="{FF2B5EF4-FFF2-40B4-BE49-F238E27FC236}">
              <a16:creationId xmlns:a16="http://schemas.microsoft.com/office/drawing/2014/main" id="{BDAC0AF7-4A5F-47DB-B8C6-EB93B2D6C9BD}"/>
            </a:ext>
          </a:extLst>
        </xdr:cNvPr>
        <xdr:cNvSpPr>
          <a:spLocks noChangeShapeType="1"/>
        </xdr:cNvSpPr>
      </xdr:nvSpPr>
      <xdr:spPr bwMode="auto">
        <a:xfrm>
          <a:off x="108966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297" name="Line 15">
          <a:extLst>
            <a:ext uri="{FF2B5EF4-FFF2-40B4-BE49-F238E27FC236}">
              <a16:creationId xmlns:a16="http://schemas.microsoft.com/office/drawing/2014/main" id="{2EE8377A-3F92-4671-87E0-06D034D27A12}"/>
            </a:ext>
          </a:extLst>
        </xdr:cNvPr>
        <xdr:cNvSpPr>
          <a:spLocks noChangeShapeType="1"/>
        </xdr:cNvSpPr>
      </xdr:nvSpPr>
      <xdr:spPr bwMode="auto">
        <a:xfrm>
          <a:off x="1118235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298" name="Line 16">
          <a:extLst>
            <a:ext uri="{FF2B5EF4-FFF2-40B4-BE49-F238E27FC236}">
              <a16:creationId xmlns:a16="http://schemas.microsoft.com/office/drawing/2014/main" id="{012659FD-4D1C-4C3C-A548-7179C02497D4}"/>
            </a:ext>
          </a:extLst>
        </xdr:cNvPr>
        <xdr:cNvSpPr>
          <a:spLocks noChangeShapeType="1"/>
        </xdr:cNvSpPr>
      </xdr:nvSpPr>
      <xdr:spPr bwMode="auto">
        <a:xfrm>
          <a:off x="11468100" y="1676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horzOverflow="clip" wrap="none" lIns="18288" tIns="0" rIns="0" bIns="0" rtlCol="0" anchor="ctr" upright="1">
        <a:noAutofit/>
      </a:bodyPr>
      <a:lstStyle>
        <a:defPPr algn="l">
          <a:defRPr kumimoji="1" sz="1400"/>
        </a:defPPr>
      </a:lstStyle>
      <a:style>
        <a:lnRef idx="2">
          <a:schemeClr val="accent2"/>
        </a:lnRef>
        <a:fillRef idx="1">
          <a:schemeClr val="lt1"/>
        </a:fillRef>
        <a:effectRef idx="0">
          <a:schemeClr val="accent2"/>
        </a:effectRef>
        <a:fontRef idx="minor">
          <a:schemeClr val="dk1"/>
        </a:fontRef>
      </a:style>
    </a:spDef>
    <a:lnDef>
      <a:spPr bwMode="auto">
        <a:xfrm>
          <a:off x="0" y="0"/>
          <a:ext cx="1" cy="1"/>
        </a:xfrm>
        <a:custGeom>
          <a:avLst/>
          <a:gdLst/>
          <a:ahLst/>
          <a:cxnLst/>
          <a:rect l="0" t="0" r="0" b="0"/>
          <a:pathLst/>
        </a:custGeom>
        <a:solidFill>
          <a:srgbClr val="410000"/>
        </a:solidFill>
        <a:ln w="12700" cap="flat" cmpd="sng" algn="ctr">
          <a:solidFill>
            <a:srgbClr val="400000"/>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txDef>
      <a:spPr bwMode="auto">
        <a:solidFill>
          <a:srgbClr val="C0C0C0"/>
        </a:solidFill>
        <a:ln w="254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S381"/>
  <sheetViews>
    <sheetView showGridLines="0" tabSelected="1" topLeftCell="C1" zoomScale="80" zoomScaleNormal="80" zoomScaleSheetLayoutView="75" zoomScalePageLayoutView="70" workbookViewId="0">
      <selection activeCell="U12" sqref="U12:AR13"/>
    </sheetView>
  </sheetViews>
  <sheetFormatPr defaultColWidth="1.6640625" defaultRowHeight="13.2" outlineLevelRow="1" outlineLevelCol="1" x14ac:dyDescent="0.2"/>
  <cols>
    <col min="1" max="1" width="7" hidden="1" customWidth="1"/>
    <col min="2" max="2" width="7.33203125" hidden="1" customWidth="1"/>
    <col min="3" max="3" width="0.88671875"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8.6640625" style="8" hidden="1" customWidth="1" outlineLevel="1"/>
    <col min="102" max="102" width="2.6640625" style="8" customWidth="1" collapsed="1"/>
    <col min="103" max="163" width="2.6640625" style="8" customWidth="1"/>
    <col min="164" max="222" width="10.6640625" style="8" customWidth="1"/>
    <col min="223" max="16384" width="1.6640625" style="8"/>
  </cols>
  <sheetData>
    <row r="1" spans="1:119" ht="6.75" customHeight="1" x14ac:dyDescent="0.2">
      <c r="C1" s="81"/>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9" s="9" customFormat="1" ht="33" customHeight="1" x14ac:dyDescent="0.2">
      <c r="A2"/>
      <c r="B2"/>
      <c r="C2" s="81"/>
      <c r="D2" s="114" t="s">
        <v>46</v>
      </c>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2"/>
      <c r="CF2" s="112"/>
      <c r="CG2" s="112"/>
      <c r="CH2" s="112"/>
      <c r="CI2" s="112"/>
      <c r="CJ2" s="115"/>
      <c r="CK2" s="115"/>
      <c r="CL2" s="115"/>
      <c r="CM2" s="115"/>
      <c r="CN2" s="115"/>
      <c r="CO2" s="115"/>
      <c r="CP2" s="109"/>
      <c r="CQ2" s="109"/>
      <c r="CR2" s="110"/>
      <c r="CS2" s="92"/>
      <c r="CT2" s="64"/>
      <c r="CU2" s="64"/>
      <c r="CV2" s="64"/>
      <c r="CW2" s="64"/>
    </row>
    <row r="3" spans="1:119" x14ac:dyDescent="0.2">
      <c r="C3" s="81"/>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9" ht="26.25" customHeight="1" x14ac:dyDescent="0.2">
      <c r="C4" s="81"/>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9" ht="24.75" customHeight="1" x14ac:dyDescent="0.2">
      <c r="C5" s="81"/>
      <c r="E5" s="1"/>
      <c r="F5" s="1"/>
      <c r="G5" s="1"/>
      <c r="H5" s="1"/>
      <c r="I5" s="1"/>
      <c r="J5" s="1"/>
      <c r="K5" s="1"/>
      <c r="L5" s="10"/>
      <c r="M5" s="1"/>
      <c r="N5" s="1"/>
      <c r="O5" s="1"/>
      <c r="P5" s="1"/>
      <c r="Q5" s="1"/>
      <c r="R5" s="1"/>
      <c r="S5" s="1"/>
      <c r="T5" s="1"/>
      <c r="U5" s="1"/>
      <c r="V5" s="1"/>
      <c r="W5" s="1"/>
      <c r="X5" s="1"/>
      <c r="Y5" s="1"/>
      <c r="Z5" s="1"/>
      <c r="AA5" s="1"/>
      <c r="AB5" s="1"/>
      <c r="AC5" s="1"/>
      <c r="AD5" s="1"/>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
      <c r="BR5" s="1"/>
      <c r="BS5" s="1"/>
      <c r="BT5" s="1"/>
      <c r="BU5" s="1"/>
      <c r="BV5" s="1"/>
      <c r="BW5" s="1"/>
      <c r="BX5" s="1"/>
      <c r="BY5" s="11"/>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9" ht="39" customHeight="1" x14ac:dyDescent="0.25">
      <c r="C6" s="81"/>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9" ht="7.5" customHeight="1" thickBot="1" x14ac:dyDescent="0.25">
      <c r="C7" s="81"/>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9" ht="24.75" customHeight="1" thickTop="1" x14ac:dyDescent="0.2">
      <c r="C8" s="81"/>
      <c r="E8" s="1"/>
      <c r="F8" s="1"/>
      <c r="G8" s="1"/>
      <c r="H8" s="1"/>
      <c r="I8" s="1"/>
      <c r="J8" s="1"/>
      <c r="K8" s="1"/>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483" t="s">
        <v>68</v>
      </c>
      <c r="BT8" s="484"/>
      <c r="BU8" s="484"/>
      <c r="BV8" s="484"/>
      <c r="BW8" s="484"/>
      <c r="BX8" s="484"/>
      <c r="BY8" s="485"/>
      <c r="BZ8" s="498" t="s">
        <v>112</v>
      </c>
      <c r="CA8" s="499"/>
      <c r="CB8" s="499"/>
      <c r="CC8" s="499"/>
      <c r="CD8" s="499"/>
      <c r="CE8" s="499"/>
      <c r="CF8" s="499"/>
      <c r="CG8" s="499"/>
      <c r="CH8" s="501"/>
      <c r="CI8" s="498" t="s">
        <v>113</v>
      </c>
      <c r="CJ8" s="499"/>
      <c r="CK8" s="499"/>
      <c r="CL8" s="499"/>
      <c r="CM8" s="499"/>
      <c r="CN8" s="499"/>
      <c r="CO8" s="499"/>
      <c r="CP8" s="499"/>
      <c r="CQ8" s="499"/>
      <c r="CR8" s="500"/>
      <c r="CS8" s="76"/>
      <c r="CT8" s="62"/>
      <c r="CU8" s="62"/>
      <c r="CV8" s="62"/>
      <c r="CW8" s="62"/>
    </row>
    <row r="9" spans="1:119" ht="19.5" customHeight="1" x14ac:dyDescent="0.2">
      <c r="C9" s="81"/>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CONCATENATE("（ ",D274," ",D271, " 年 5 月 1 日現在 ）")</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486"/>
      <c r="BT9" s="487"/>
      <c r="BU9" s="487"/>
      <c r="BV9" s="487"/>
      <c r="BW9" s="487"/>
      <c r="BX9" s="487"/>
      <c r="BY9" s="488"/>
      <c r="BZ9" s="480"/>
      <c r="CA9" s="582"/>
      <c r="CB9" s="582"/>
      <c r="CC9" s="582"/>
      <c r="CD9" s="582"/>
      <c r="CE9" s="582"/>
      <c r="CF9" s="582"/>
      <c r="CG9" s="582"/>
      <c r="CH9" s="583"/>
      <c r="CI9" s="480"/>
      <c r="CJ9" s="481"/>
      <c r="CK9" s="481"/>
      <c r="CL9" s="481"/>
      <c r="CM9" s="481"/>
      <c r="CN9" s="481"/>
      <c r="CO9" s="481"/>
      <c r="CP9" s="481"/>
      <c r="CQ9" s="481"/>
      <c r="CR9" s="482"/>
      <c r="CS9" s="76"/>
      <c r="CT9" s="62"/>
      <c r="CU9" s="62"/>
      <c r="CV9" s="62"/>
      <c r="CW9" s="62"/>
    </row>
    <row r="10" spans="1:119" ht="11.25" customHeight="1" x14ac:dyDescent="0.2">
      <c r="C10" s="81"/>
      <c r="BD10" s="13"/>
      <c r="BP10" s="33"/>
      <c r="BQ10" s="33"/>
      <c r="BR10" s="33"/>
      <c r="BS10" s="486"/>
      <c r="BT10" s="487"/>
      <c r="BU10" s="487"/>
      <c r="BV10" s="487"/>
      <c r="BW10" s="487"/>
      <c r="BX10" s="487"/>
      <c r="BY10" s="488"/>
      <c r="BZ10" s="584"/>
      <c r="CA10" s="582"/>
      <c r="CB10" s="582"/>
      <c r="CC10" s="582"/>
      <c r="CD10" s="582"/>
      <c r="CE10" s="582"/>
      <c r="CF10" s="582"/>
      <c r="CG10" s="582"/>
      <c r="CH10" s="583"/>
      <c r="CI10" s="480"/>
      <c r="CJ10" s="481"/>
      <c r="CK10" s="481"/>
      <c r="CL10" s="481"/>
      <c r="CM10" s="481"/>
      <c r="CN10" s="481"/>
      <c r="CO10" s="481"/>
      <c r="CP10" s="481"/>
      <c r="CQ10" s="481"/>
      <c r="CR10" s="482"/>
      <c r="CS10" s="76"/>
      <c r="CT10" s="62"/>
      <c r="CU10" s="62"/>
      <c r="CV10" s="62"/>
      <c r="CW10" s="62"/>
    </row>
    <row r="11" spans="1:119" ht="17.25" customHeight="1" thickBot="1" x14ac:dyDescent="0.25">
      <c r="C11" s="81"/>
      <c r="D11" s="14" t="s">
        <v>170</v>
      </c>
      <c r="BP11" s="33"/>
      <c r="BQ11" s="33"/>
      <c r="BR11" s="33"/>
      <c r="BS11" s="489"/>
      <c r="BT11" s="490"/>
      <c r="BU11" s="490"/>
      <c r="BV11" s="490"/>
      <c r="BW11" s="490"/>
      <c r="BX11" s="490"/>
      <c r="BY11" s="491"/>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c r="DB11" s="243"/>
      <c r="DC11" s="243"/>
      <c r="DD11" s="243"/>
      <c r="DE11" s="243"/>
      <c r="DF11" s="243"/>
      <c r="DG11" s="243"/>
      <c r="DH11" s="243"/>
      <c r="DI11" s="243"/>
      <c r="DJ11" s="243"/>
      <c r="DK11" s="243"/>
      <c r="DL11" s="243"/>
      <c r="DM11" s="243"/>
      <c r="DN11" s="243"/>
      <c r="DO11" s="243"/>
    </row>
    <row r="12" spans="1:119" s="12" customFormat="1" ht="15" customHeight="1" thickTop="1" x14ac:dyDescent="0.2">
      <c r="A12"/>
      <c r="B12"/>
      <c r="C12" s="81"/>
      <c r="D12" s="537" t="s">
        <v>44</v>
      </c>
      <c r="E12" s="509"/>
      <c r="F12" s="509"/>
      <c r="G12" s="509"/>
      <c r="H12" s="509"/>
      <c r="I12" s="509"/>
      <c r="J12" s="509"/>
      <c r="K12" s="510"/>
      <c r="L12" s="538" t="s">
        <v>172</v>
      </c>
      <c r="M12" s="539"/>
      <c r="N12" s="539"/>
      <c r="O12" s="539"/>
      <c r="P12" s="539"/>
      <c r="Q12" s="539"/>
      <c r="R12" s="539"/>
      <c r="S12" s="539"/>
      <c r="T12" s="539"/>
      <c r="U12" s="547"/>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9"/>
      <c r="AS12" s="508" t="s">
        <v>44</v>
      </c>
      <c r="AT12" s="509"/>
      <c r="AU12" s="509"/>
      <c r="AV12" s="509"/>
      <c r="AW12" s="509"/>
      <c r="AX12" s="509"/>
      <c r="AY12" s="510"/>
      <c r="AZ12" s="577" t="s">
        <v>134</v>
      </c>
      <c r="BA12" s="578"/>
      <c r="BB12" s="578"/>
      <c r="BC12" s="578"/>
      <c r="BD12" s="578"/>
      <c r="BE12" s="578"/>
      <c r="BF12" s="578"/>
      <c r="BG12" s="578"/>
      <c r="BH12" s="578"/>
      <c r="BI12" s="579"/>
      <c r="BJ12" s="580" t="s">
        <v>135</v>
      </c>
      <c r="BK12" s="578"/>
      <c r="BL12" s="578"/>
      <c r="BM12" s="578"/>
      <c r="BN12" s="578"/>
      <c r="BO12" s="578"/>
      <c r="BP12" s="578"/>
      <c r="BQ12" s="578"/>
      <c r="BR12" s="581"/>
      <c r="BS12" s="342" t="s">
        <v>139</v>
      </c>
      <c r="BT12" s="213"/>
      <c r="BU12" s="213"/>
      <c r="BV12" s="213"/>
      <c r="BW12" s="213"/>
      <c r="BX12" s="213"/>
      <c r="BY12" s="214"/>
      <c r="BZ12" s="197" t="s">
        <v>9</v>
      </c>
      <c r="CA12" s="186"/>
      <c r="CB12" s="186"/>
      <c r="CC12" s="186"/>
      <c r="CD12" s="186" t="s">
        <v>4</v>
      </c>
      <c r="CE12" s="186"/>
      <c r="CF12" s="186"/>
      <c r="CG12" s="186"/>
      <c r="CH12" s="186"/>
      <c r="CI12" s="186" t="s">
        <v>5</v>
      </c>
      <c r="CJ12" s="186"/>
      <c r="CK12" s="186"/>
      <c r="CL12" s="186"/>
      <c r="CM12" s="186"/>
      <c r="CN12" s="186" t="s">
        <v>6</v>
      </c>
      <c r="CO12" s="186"/>
      <c r="CP12" s="186"/>
      <c r="CQ12" s="186"/>
      <c r="CR12" s="193"/>
      <c r="CS12" s="87"/>
      <c r="CT12" s="65"/>
      <c r="CU12" s="65"/>
      <c r="CV12" s="65"/>
      <c r="CW12" s="65"/>
    </row>
    <row r="13" spans="1:119" s="12" customFormat="1" ht="34.5" customHeight="1" x14ac:dyDescent="0.2">
      <c r="A13"/>
      <c r="B13"/>
      <c r="C13" s="81"/>
      <c r="D13" s="522"/>
      <c r="E13" s="215"/>
      <c r="F13" s="215"/>
      <c r="G13" s="215"/>
      <c r="H13" s="215"/>
      <c r="I13" s="215"/>
      <c r="J13" s="215"/>
      <c r="K13" s="216"/>
      <c r="L13" s="540"/>
      <c r="M13" s="541"/>
      <c r="N13" s="541"/>
      <c r="O13" s="541"/>
      <c r="P13" s="541"/>
      <c r="Q13" s="541"/>
      <c r="R13" s="541"/>
      <c r="S13" s="541"/>
      <c r="T13" s="541"/>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1"/>
      <c r="AS13" s="343"/>
      <c r="AT13" s="302"/>
      <c r="AU13" s="302"/>
      <c r="AV13" s="302"/>
      <c r="AW13" s="302"/>
      <c r="AX13" s="302"/>
      <c r="AY13" s="303"/>
      <c r="AZ13" s="306"/>
      <c r="BA13" s="307"/>
      <c r="BB13" s="307"/>
      <c r="BC13" s="307"/>
      <c r="BD13" s="307"/>
      <c r="BE13" s="307"/>
      <c r="BF13" s="307"/>
      <c r="BG13" s="307"/>
      <c r="BH13" s="307"/>
      <c r="BI13" s="308"/>
      <c r="BJ13" s="309"/>
      <c r="BK13" s="307"/>
      <c r="BL13" s="307"/>
      <c r="BM13" s="307"/>
      <c r="BN13" s="307"/>
      <c r="BO13" s="307"/>
      <c r="BP13" s="307"/>
      <c r="BQ13" s="307"/>
      <c r="BR13" s="310"/>
      <c r="BS13" s="276"/>
      <c r="BT13" s="215"/>
      <c r="BU13" s="215"/>
      <c r="BV13" s="215"/>
      <c r="BW13" s="215"/>
      <c r="BX13" s="215"/>
      <c r="BY13" s="216"/>
      <c r="BZ13" s="190"/>
      <c r="CA13" s="191"/>
      <c r="CB13" s="191"/>
      <c r="CC13" s="191"/>
      <c r="CD13" s="192"/>
      <c r="CE13" s="192"/>
      <c r="CF13" s="192"/>
      <c r="CG13" s="192"/>
      <c r="CH13" s="192"/>
      <c r="CI13" s="192"/>
      <c r="CJ13" s="192"/>
      <c r="CK13" s="192"/>
      <c r="CL13" s="192"/>
      <c r="CM13" s="192"/>
      <c r="CN13" s="192"/>
      <c r="CO13" s="192"/>
      <c r="CP13" s="192"/>
      <c r="CQ13" s="192"/>
      <c r="CR13" s="320"/>
      <c r="CS13" s="76"/>
      <c r="CT13" s="62"/>
      <c r="CU13" s="62"/>
      <c r="CV13" s="62"/>
      <c r="CW13" s="62"/>
      <c r="CX13" s="8"/>
      <c r="CY13" s="8"/>
      <c r="CZ13" s="8"/>
      <c r="DA13" s="8"/>
      <c r="DB13" s="8"/>
      <c r="DC13" s="8"/>
      <c r="DD13" s="8"/>
      <c r="DE13" s="8"/>
      <c r="DF13" s="8"/>
      <c r="DG13" s="8"/>
      <c r="DH13" s="8"/>
      <c r="DI13" s="8"/>
      <c r="DJ13" s="8"/>
      <c r="DK13" s="8"/>
    </row>
    <row r="14" spans="1:119" s="12" customFormat="1" ht="17.25" customHeight="1" x14ac:dyDescent="0.2">
      <c r="A14"/>
      <c r="B14"/>
      <c r="C14" s="81"/>
      <c r="D14" s="586" t="s">
        <v>138</v>
      </c>
      <c r="E14" s="587"/>
      <c r="F14" s="587"/>
      <c r="G14" s="587"/>
      <c r="H14" s="587"/>
      <c r="I14" s="587"/>
      <c r="J14" s="587"/>
      <c r="K14" s="588"/>
      <c r="L14" s="545" t="s">
        <v>173</v>
      </c>
      <c r="M14" s="546"/>
      <c r="N14" s="546"/>
      <c r="O14" s="546"/>
      <c r="P14" s="546"/>
      <c r="Q14" s="546"/>
      <c r="R14" s="546"/>
      <c r="S14" s="546"/>
      <c r="T14" s="546"/>
      <c r="U14" s="552"/>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4"/>
      <c r="AS14" s="492" t="s">
        <v>169</v>
      </c>
      <c r="AT14" s="493"/>
      <c r="AU14" s="493"/>
      <c r="AV14" s="493"/>
      <c r="AW14" s="493"/>
      <c r="AX14" s="493"/>
      <c r="AY14" s="494"/>
      <c r="AZ14" s="505" t="s">
        <v>136</v>
      </c>
      <c r="BA14" s="324"/>
      <c r="BB14" s="324"/>
      <c r="BC14" s="324"/>
      <c r="BD14" s="324"/>
      <c r="BE14" s="324"/>
      <c r="BF14" s="324"/>
      <c r="BG14" s="324"/>
      <c r="BH14" s="324"/>
      <c r="BI14" s="506"/>
      <c r="BJ14" s="324" t="s">
        <v>137</v>
      </c>
      <c r="BK14" s="324"/>
      <c r="BL14" s="324"/>
      <c r="BM14" s="324"/>
      <c r="BN14" s="324"/>
      <c r="BO14" s="324"/>
      <c r="BP14" s="324"/>
      <c r="BQ14" s="324"/>
      <c r="BR14" s="325"/>
      <c r="BS14" s="343"/>
      <c r="BT14" s="302"/>
      <c r="BU14" s="302"/>
      <c r="BV14" s="302"/>
      <c r="BW14" s="302"/>
      <c r="BX14" s="302"/>
      <c r="BY14" s="303"/>
      <c r="BZ14" s="183" t="str">
        <f>CONCATENATE(M278,M279,M280,M281,M282)</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8"/>
      <c r="CY14" s="8"/>
      <c r="CZ14" s="8"/>
      <c r="DA14" s="8"/>
      <c r="DB14" s="8"/>
      <c r="DC14" s="8"/>
      <c r="DD14" s="8"/>
      <c r="DE14" s="8"/>
      <c r="DF14" s="8"/>
      <c r="DG14" s="8"/>
      <c r="DH14" s="8"/>
      <c r="DI14" s="8"/>
      <c r="DJ14" s="8"/>
      <c r="DK14" s="8"/>
    </row>
    <row r="15" spans="1:119" s="12" customFormat="1" ht="39.75" customHeight="1" x14ac:dyDescent="0.2">
      <c r="A15"/>
      <c r="B15"/>
      <c r="C15" s="81"/>
      <c r="D15" s="589"/>
      <c r="E15" s="590"/>
      <c r="F15" s="590"/>
      <c r="G15" s="590"/>
      <c r="H15" s="590"/>
      <c r="I15" s="590"/>
      <c r="J15" s="590"/>
      <c r="K15" s="591"/>
      <c r="L15" s="540"/>
      <c r="M15" s="541"/>
      <c r="N15" s="541"/>
      <c r="O15" s="541"/>
      <c r="P15" s="541"/>
      <c r="Q15" s="541"/>
      <c r="R15" s="541"/>
      <c r="S15" s="541"/>
      <c r="T15" s="541"/>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6"/>
      <c r="AS15" s="495"/>
      <c r="AT15" s="496"/>
      <c r="AU15" s="496"/>
      <c r="AV15" s="496"/>
      <c r="AW15" s="496"/>
      <c r="AX15" s="496"/>
      <c r="AY15" s="497"/>
      <c r="AZ15" s="557"/>
      <c r="BA15" s="558"/>
      <c r="BB15" s="558"/>
      <c r="BC15" s="558"/>
      <c r="BD15" s="558"/>
      <c r="BE15" s="558"/>
      <c r="BF15" s="558"/>
      <c r="BG15" s="558"/>
      <c r="BH15" s="558"/>
      <c r="BI15" s="313"/>
      <c r="BJ15" s="559"/>
      <c r="BK15" s="560"/>
      <c r="BL15" s="560"/>
      <c r="BM15" s="560"/>
      <c r="BN15" s="560"/>
      <c r="BO15" s="560"/>
      <c r="BP15" s="560"/>
      <c r="BQ15" s="560"/>
      <c r="BR15" s="561"/>
      <c r="BS15" s="592" t="s">
        <v>140</v>
      </c>
      <c r="BT15" s="516"/>
      <c r="BU15" s="516"/>
      <c r="BV15" s="516"/>
      <c r="BW15" s="516"/>
      <c r="BX15" s="516"/>
      <c r="BY15" s="517"/>
      <c r="BZ15" s="598"/>
      <c r="CA15" s="392"/>
      <c r="CB15" s="392"/>
      <c r="CC15" s="392"/>
      <c r="CD15" s="392"/>
      <c r="CE15" s="392"/>
      <c r="CF15" s="392"/>
      <c r="CG15" s="186" t="s">
        <v>45</v>
      </c>
      <c r="CH15" s="186"/>
      <c r="CI15" s="186"/>
      <c r="CJ15" s="392"/>
      <c r="CK15" s="392"/>
      <c r="CL15" s="392"/>
      <c r="CM15" s="392"/>
      <c r="CN15" s="392"/>
      <c r="CO15" s="392"/>
      <c r="CP15" s="392"/>
      <c r="CQ15" s="392"/>
      <c r="CR15" s="393"/>
      <c r="CS15" s="76"/>
      <c r="CT15" s="62"/>
      <c r="CU15" s="62"/>
      <c r="CV15" s="62"/>
      <c r="CW15" s="62"/>
      <c r="CX15" s="8"/>
      <c r="CY15" s="8"/>
      <c r="CZ15" s="8"/>
      <c r="DA15" s="8"/>
      <c r="DB15" s="8"/>
      <c r="DC15" s="8"/>
      <c r="DD15" s="8"/>
      <c r="DE15" s="8"/>
      <c r="DF15" s="8"/>
      <c r="DG15" s="8"/>
      <c r="DH15" s="8"/>
      <c r="DI15" s="8"/>
      <c r="DJ15" s="8"/>
      <c r="DK15" s="8"/>
    </row>
    <row r="16" spans="1:119" s="12" customFormat="1" ht="30" customHeight="1" x14ac:dyDescent="0.2">
      <c r="A16"/>
      <c r="B16"/>
      <c r="C16" s="81"/>
      <c r="D16" s="586" t="s">
        <v>13</v>
      </c>
      <c r="E16" s="206"/>
      <c r="F16" s="206"/>
      <c r="G16" s="206"/>
      <c r="H16" s="206"/>
      <c r="I16" s="206"/>
      <c r="J16" s="206"/>
      <c r="K16" s="207"/>
      <c r="L16" s="566" t="str">
        <f>IF(LEFT(U16,(LEN(IFERROR(VLOOKUP(L19,K312:M358,3,FALSE),""))))=LEFT((IFERROR(VLOOKUP(L19,K312:M358,3,FALSE),"")),(LEN(IFERROR(VLOOKUP(L19,K312:M358,3,FALSE),"")))),"",(IFERROR(VLOOKUP(L19,K312:M358,3,FALSE),"")))</f>
        <v/>
      </c>
      <c r="M16" s="567"/>
      <c r="N16" s="567"/>
      <c r="O16" s="567"/>
      <c r="P16" s="567"/>
      <c r="Q16" s="567"/>
      <c r="R16" s="567"/>
      <c r="S16" s="567"/>
      <c r="T16" s="612"/>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5"/>
      <c r="BS16" s="593"/>
      <c r="BT16" s="594"/>
      <c r="BU16" s="594"/>
      <c r="BV16" s="594"/>
      <c r="BW16" s="594"/>
      <c r="BX16" s="594"/>
      <c r="BY16" s="595"/>
      <c r="BZ16" s="279"/>
      <c r="CA16" s="280"/>
      <c r="CB16" s="280"/>
      <c r="CC16" s="280"/>
      <c r="CD16" s="280"/>
      <c r="CE16" s="280"/>
      <c r="CF16" s="280"/>
      <c r="CG16" s="271"/>
      <c r="CH16" s="271"/>
      <c r="CI16" s="271"/>
      <c r="CJ16" s="280"/>
      <c r="CK16" s="280"/>
      <c r="CL16" s="280"/>
      <c r="CM16" s="280"/>
      <c r="CN16" s="280"/>
      <c r="CO16" s="280"/>
      <c r="CP16" s="280"/>
      <c r="CQ16" s="280"/>
      <c r="CR16" s="394"/>
      <c r="CS16" s="76"/>
      <c r="CT16" s="62"/>
      <c r="CU16" s="62"/>
      <c r="CV16" s="62"/>
      <c r="CW16" s="62"/>
      <c r="CX16" s="8"/>
      <c r="CY16" s="8"/>
      <c r="CZ16" s="8"/>
      <c r="DA16" s="8"/>
      <c r="DB16" s="8"/>
      <c r="DC16" s="8"/>
      <c r="DD16" s="8"/>
      <c r="DE16" s="8"/>
      <c r="DF16" s="8"/>
      <c r="DG16" s="8"/>
      <c r="DH16" s="8"/>
      <c r="DI16" s="8"/>
      <c r="DJ16" s="8"/>
      <c r="DK16" s="8"/>
    </row>
    <row r="17" spans="1:123" s="12" customFormat="1" ht="9.75" customHeight="1" x14ac:dyDescent="0.2">
      <c r="A17"/>
      <c r="B17"/>
      <c r="C17" s="81"/>
      <c r="D17" s="454"/>
      <c r="E17" s="211"/>
      <c r="F17" s="211"/>
      <c r="G17" s="211"/>
      <c r="H17" s="211"/>
      <c r="I17" s="211"/>
      <c r="J17" s="211"/>
      <c r="K17" s="212"/>
      <c r="L17" s="568"/>
      <c r="M17" s="569"/>
      <c r="N17" s="569"/>
      <c r="O17" s="569"/>
      <c r="P17" s="569"/>
      <c r="Q17" s="569"/>
      <c r="R17" s="569"/>
      <c r="S17" s="569"/>
      <c r="T17" s="613"/>
      <c r="U17" s="526"/>
      <c r="V17" s="526"/>
      <c r="W17" s="526"/>
      <c r="X17" s="526"/>
      <c r="Y17" s="526"/>
      <c r="Z17" s="526"/>
      <c r="AA17" s="526"/>
      <c r="AB17" s="526"/>
      <c r="AC17" s="526"/>
      <c r="AD17" s="526"/>
      <c r="AE17" s="526"/>
      <c r="AF17" s="526"/>
      <c r="AG17" s="526"/>
      <c r="AH17" s="526"/>
      <c r="AI17" s="526"/>
      <c r="AJ17" s="526"/>
      <c r="AK17" s="526"/>
      <c r="AL17" s="526"/>
      <c r="AM17" s="526"/>
      <c r="AN17" s="526"/>
      <c r="AO17" s="526"/>
      <c r="AP17" s="526"/>
      <c r="AQ17" s="526"/>
      <c r="AR17" s="526"/>
      <c r="AS17" s="526"/>
      <c r="AT17" s="526"/>
      <c r="AU17" s="526"/>
      <c r="AV17" s="526"/>
      <c r="AW17" s="526"/>
      <c r="AX17" s="526"/>
      <c r="AY17" s="526"/>
      <c r="AZ17" s="526"/>
      <c r="BA17" s="526"/>
      <c r="BB17" s="526"/>
      <c r="BC17" s="526"/>
      <c r="BD17" s="526"/>
      <c r="BE17" s="526"/>
      <c r="BF17" s="526"/>
      <c r="BG17" s="526"/>
      <c r="BH17" s="526"/>
      <c r="BI17" s="526"/>
      <c r="BJ17" s="526"/>
      <c r="BK17" s="526"/>
      <c r="BL17" s="526"/>
      <c r="BM17" s="526"/>
      <c r="BN17" s="526"/>
      <c r="BO17" s="526"/>
      <c r="BP17" s="526"/>
      <c r="BQ17" s="526"/>
      <c r="BR17" s="527"/>
      <c r="BS17" s="592" t="s">
        <v>141</v>
      </c>
      <c r="BT17" s="516"/>
      <c r="BU17" s="516"/>
      <c r="BV17" s="516"/>
      <c r="BW17" s="516"/>
      <c r="BX17" s="516"/>
      <c r="BY17" s="517"/>
      <c r="BZ17" s="197" t="s">
        <v>7</v>
      </c>
      <c r="CA17" s="186"/>
      <c r="CB17" s="186"/>
      <c r="CC17" s="186"/>
      <c r="CD17" s="186"/>
      <c r="CE17" s="186" t="s">
        <v>8</v>
      </c>
      <c r="CF17" s="186"/>
      <c r="CG17" s="186"/>
      <c r="CH17" s="186"/>
      <c r="CI17" s="186"/>
      <c r="CJ17" s="186"/>
      <c r="CK17" s="186"/>
      <c r="CL17" s="186"/>
      <c r="CM17" s="188"/>
      <c r="CN17" s="188"/>
      <c r="CO17" s="188"/>
      <c r="CP17" s="188"/>
      <c r="CQ17" s="188"/>
      <c r="CR17" s="189"/>
      <c r="CS17" s="87"/>
      <c r="CT17" s="65"/>
      <c r="CU17" s="65"/>
      <c r="CV17" s="65"/>
      <c r="CW17" s="65"/>
    </row>
    <row r="18" spans="1:123" s="12" customFormat="1" ht="20.25" customHeight="1" x14ac:dyDescent="0.2">
      <c r="A18"/>
      <c r="B18"/>
      <c r="C18" s="81"/>
      <c r="D18" s="515" t="s">
        <v>142</v>
      </c>
      <c r="E18" s="516"/>
      <c r="F18" s="516"/>
      <c r="G18" s="516"/>
      <c r="H18" s="516"/>
      <c r="I18" s="516"/>
      <c r="J18" s="516"/>
      <c r="K18" s="517"/>
      <c r="L18" s="599" t="s">
        <v>132</v>
      </c>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c r="BL18" s="600"/>
      <c r="BM18" s="600"/>
      <c r="BN18" s="600"/>
      <c r="BO18" s="600"/>
      <c r="BP18" s="600"/>
      <c r="BQ18" s="600"/>
      <c r="BR18" s="601"/>
      <c r="BS18" s="593"/>
      <c r="BT18" s="594"/>
      <c r="BU18" s="594"/>
      <c r="BV18" s="594"/>
      <c r="BW18" s="594"/>
      <c r="BX18" s="594"/>
      <c r="BY18" s="595"/>
      <c r="BZ18" s="597"/>
      <c r="CA18" s="271"/>
      <c r="CB18" s="271"/>
      <c r="CC18" s="271"/>
      <c r="CD18" s="271"/>
      <c r="CE18" s="271"/>
      <c r="CF18" s="271"/>
      <c r="CG18" s="271"/>
      <c r="CH18" s="271"/>
      <c r="CI18" s="271"/>
      <c r="CJ18" s="271"/>
      <c r="CK18" s="271"/>
      <c r="CL18" s="271"/>
      <c r="CM18" s="344"/>
      <c r="CN18" s="344"/>
      <c r="CO18" s="344"/>
      <c r="CP18" s="344"/>
      <c r="CQ18" s="344"/>
      <c r="CR18" s="345"/>
      <c r="CS18" s="87"/>
      <c r="CT18" s="65"/>
      <c r="CU18" s="65"/>
      <c r="CV18" s="65"/>
      <c r="CW18" s="65"/>
    </row>
    <row r="19" spans="1:123" s="12" customFormat="1" ht="58.5" customHeight="1" thickBot="1" x14ac:dyDescent="0.25">
      <c r="A19"/>
      <c r="B19"/>
      <c r="C19" s="81"/>
      <c r="D19" s="518"/>
      <c r="E19" s="519"/>
      <c r="F19" s="519"/>
      <c r="G19" s="519"/>
      <c r="H19" s="519"/>
      <c r="I19" s="519"/>
      <c r="J19" s="519"/>
      <c r="K19" s="520"/>
      <c r="L19" s="564"/>
      <c r="M19" s="565"/>
      <c r="N19" s="565"/>
      <c r="O19" s="565"/>
      <c r="P19" s="565"/>
      <c r="Q19" s="565"/>
      <c r="R19" s="565"/>
      <c r="S19" s="565"/>
      <c r="T19" s="34"/>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9"/>
      <c r="BS19" s="596"/>
      <c r="BT19" s="519"/>
      <c r="BU19" s="519"/>
      <c r="BV19" s="519"/>
      <c r="BW19" s="519"/>
      <c r="BX19" s="519"/>
      <c r="BY19" s="520"/>
      <c r="BZ19" s="512"/>
      <c r="CA19" s="513"/>
      <c r="CB19" s="513"/>
      <c r="CC19" s="513"/>
      <c r="CD19" s="513"/>
      <c r="CE19" s="346" t="s">
        <v>14</v>
      </c>
      <c r="CF19" s="346"/>
      <c r="CG19" s="513"/>
      <c r="CH19" s="513"/>
      <c r="CI19" s="513"/>
      <c r="CJ19" s="513"/>
      <c r="CK19" s="513"/>
      <c r="CL19" s="346" t="s">
        <v>14</v>
      </c>
      <c r="CM19" s="346"/>
      <c r="CN19" s="513"/>
      <c r="CO19" s="513"/>
      <c r="CP19" s="513"/>
      <c r="CQ19" s="513"/>
      <c r="CR19" s="585"/>
      <c r="CS19" s="87"/>
      <c r="CT19" s="65"/>
      <c r="CU19" s="65"/>
      <c r="CV19" s="65"/>
      <c r="CW19" s="65"/>
    </row>
    <row r="20" spans="1:123" ht="4.5" customHeight="1" thickTop="1" x14ac:dyDescent="0.2">
      <c r="C20" s="81"/>
      <c r="CS20" s="76"/>
      <c r="CT20" s="62"/>
      <c r="CU20" s="62"/>
      <c r="CV20" s="62"/>
      <c r="CW20" s="62"/>
    </row>
    <row r="21" spans="1:123" ht="21.9" customHeight="1" thickBot="1" x14ac:dyDescent="0.25">
      <c r="C21" s="81"/>
      <c r="D21" s="15" t="s">
        <v>2</v>
      </c>
      <c r="CS21" s="76"/>
      <c r="CT21" s="62"/>
      <c r="CU21" s="62"/>
      <c r="CV21" s="62"/>
      <c r="CW21" s="62"/>
    </row>
    <row r="22" spans="1:123" s="16" customFormat="1" ht="19.5" customHeight="1" thickTop="1" x14ac:dyDescent="0.2">
      <c r="A22"/>
      <c r="B22"/>
      <c r="C22" s="81"/>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1:123" s="16" customFormat="1" ht="60" customHeight="1" x14ac:dyDescent="0.2">
      <c r="A23"/>
      <c r="B23"/>
      <c r="C23" s="81"/>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1:123" s="16" customFormat="1" ht="18" customHeight="1" x14ac:dyDescent="0.2">
      <c r="A24"/>
      <c r="B24"/>
      <c r="C24" s="81"/>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c r="DG24"/>
      <c r="DH24"/>
      <c r="DI24"/>
      <c r="DJ24"/>
      <c r="DK24"/>
      <c r="DL24"/>
      <c r="DM24"/>
      <c r="DN24"/>
      <c r="DO24"/>
      <c r="DP24"/>
      <c r="DQ24"/>
      <c r="DR24"/>
      <c r="DS24"/>
    </row>
    <row r="25" spans="1:123" s="16" customFormat="1" ht="39.75" customHeight="1" x14ac:dyDescent="0.2">
      <c r="A25"/>
      <c r="B25"/>
      <c r="C25" s="81"/>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c r="DG25"/>
      <c r="DH25"/>
      <c r="DI25"/>
      <c r="DJ25"/>
      <c r="DK25"/>
      <c r="DL25"/>
      <c r="DM25"/>
      <c r="DN25"/>
      <c r="DO25"/>
      <c r="DP25"/>
      <c r="DQ25"/>
      <c r="DR25"/>
      <c r="DS25"/>
    </row>
    <row r="26" spans="1:123" s="16" customFormat="1" ht="31.5" customHeight="1" x14ac:dyDescent="0.2">
      <c r="A26"/>
      <c r="B26"/>
      <c r="C26" s="81"/>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94" t="str">
        <f>CONCATENATE(M276,"、",M277,"、",M278,M279,M280,M281,M282)</f>
        <v>1.明治、2.大正、3.昭和、4.平成、5.令和</v>
      </c>
      <c r="CA26" s="195"/>
      <c r="CB26" s="195"/>
      <c r="CC26" s="195"/>
      <c r="CD26" s="195"/>
      <c r="CE26" s="195"/>
      <c r="CF26" s="195"/>
      <c r="CG26" s="195"/>
      <c r="CH26" s="195"/>
      <c r="CI26" s="195"/>
      <c r="CJ26" s="195"/>
      <c r="CK26" s="195"/>
      <c r="CL26" s="195"/>
      <c r="CM26" s="195"/>
      <c r="CN26" s="195"/>
      <c r="CO26" s="195"/>
      <c r="CP26" s="195"/>
      <c r="CQ26" s="195"/>
      <c r="CR26" s="196"/>
      <c r="CS26" s="87"/>
      <c r="CT26" s="65"/>
      <c r="CU26" s="65"/>
      <c r="CV26" s="65"/>
      <c r="CW26" s="65"/>
      <c r="DG26"/>
      <c r="DH26"/>
      <c r="DI26"/>
      <c r="DJ26"/>
      <c r="DK26"/>
      <c r="DL26"/>
      <c r="DM26"/>
      <c r="DN26"/>
      <c r="DO26"/>
      <c r="DP26"/>
      <c r="DQ26"/>
      <c r="DR26"/>
      <c r="DS26"/>
    </row>
    <row r="27" spans="1:123" s="16" customFormat="1" ht="18" customHeight="1" x14ac:dyDescent="0.2">
      <c r="A27"/>
      <c r="B27"/>
      <c r="C27" s="81"/>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c r="DG27"/>
      <c r="DH27"/>
      <c r="DI27"/>
      <c r="DJ27"/>
      <c r="DK27"/>
      <c r="DL27"/>
      <c r="DM27"/>
      <c r="DN27"/>
      <c r="DO27"/>
      <c r="DP27"/>
      <c r="DQ27"/>
      <c r="DR27"/>
      <c r="DS27"/>
    </row>
    <row r="28" spans="1:123" s="16" customFormat="1" ht="12" customHeight="1" x14ac:dyDescent="0.2">
      <c r="A28"/>
      <c r="B28"/>
      <c r="C28" s="81"/>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c r="DG28"/>
      <c r="DH28"/>
      <c r="DI28"/>
      <c r="DJ28"/>
      <c r="DK28"/>
      <c r="DL28"/>
      <c r="DM28"/>
      <c r="DN28"/>
      <c r="DO28"/>
      <c r="DP28"/>
      <c r="DQ28"/>
      <c r="DR28"/>
      <c r="DS28"/>
    </row>
    <row r="29" spans="1:123" s="16" customFormat="1" ht="35.1" customHeight="1" x14ac:dyDescent="0.2">
      <c r="A29"/>
      <c r="B29"/>
      <c r="C29" s="81"/>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c r="DG29"/>
      <c r="DH29"/>
      <c r="DI29"/>
      <c r="DJ29"/>
      <c r="DK29"/>
      <c r="DL29"/>
      <c r="DM29"/>
      <c r="DN29"/>
      <c r="DO29"/>
      <c r="DP29"/>
      <c r="DQ29"/>
      <c r="DR29"/>
      <c r="DS29"/>
    </row>
    <row r="30" spans="1:123" s="16" customFormat="1" ht="20.25" customHeight="1" x14ac:dyDescent="0.2">
      <c r="A30"/>
      <c r="B30"/>
      <c r="C30" s="81"/>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c r="DG30"/>
      <c r="DH30"/>
      <c r="DI30"/>
      <c r="DJ30"/>
      <c r="DK30"/>
      <c r="DL30"/>
      <c r="DM30"/>
      <c r="DN30"/>
      <c r="DO30"/>
      <c r="DP30"/>
      <c r="DQ30"/>
      <c r="DR30"/>
      <c r="DS30"/>
    </row>
    <row r="31" spans="1:123" s="16" customFormat="1" ht="18" customHeight="1" x14ac:dyDescent="0.2">
      <c r="A31"/>
      <c r="B31"/>
      <c r="C31" s="81"/>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86"/>
      <c r="AY31" s="186"/>
      <c r="AZ31" s="186"/>
      <c r="BA31" s="186"/>
      <c r="BB31" s="186"/>
      <c r="BC31" s="186" t="s">
        <v>4</v>
      </c>
      <c r="BD31" s="186"/>
      <c r="BE31" s="186"/>
      <c r="BF31" s="186"/>
      <c r="BG31" s="186"/>
      <c r="BH31" s="186"/>
      <c r="BI31" s="186"/>
      <c r="BJ31" s="186"/>
      <c r="BK31" s="186" t="s">
        <v>5</v>
      </c>
      <c r="BL31" s="186"/>
      <c r="BM31" s="186"/>
      <c r="BN31" s="186"/>
      <c r="BO31" s="186"/>
      <c r="BP31" s="186"/>
      <c r="BQ31" s="186"/>
      <c r="BR31" s="256"/>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c r="DG31"/>
      <c r="DH31"/>
      <c r="DI31"/>
      <c r="DJ31"/>
      <c r="DK31"/>
      <c r="DL31"/>
      <c r="DM31"/>
      <c r="DN31"/>
      <c r="DO31"/>
      <c r="DP31"/>
      <c r="DQ31"/>
      <c r="DR31"/>
      <c r="DS31"/>
    </row>
    <row r="32" spans="1:123" s="16" customFormat="1" ht="28.5" customHeight="1" x14ac:dyDescent="0.2">
      <c r="A32"/>
      <c r="B32"/>
      <c r="C32" s="81"/>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c r="DG32"/>
      <c r="DH32"/>
      <c r="DI32"/>
      <c r="DJ32"/>
      <c r="DK32"/>
      <c r="DL32"/>
      <c r="DM32"/>
      <c r="DN32"/>
      <c r="DO32"/>
      <c r="DP32"/>
      <c r="DQ32"/>
      <c r="DR32"/>
      <c r="DS32"/>
    </row>
    <row r="33" spans="1:101" s="16" customFormat="1" ht="18.75" customHeight="1" thickBot="1" x14ac:dyDescent="0.25">
      <c r="A33"/>
      <c r="B33"/>
      <c r="C33" s="81"/>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CONCATENATE(M278,M279,M280,M281,M282)</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1:101" s="16" customFormat="1" ht="15" customHeight="1" thickTop="1" x14ac:dyDescent="0.2">
      <c r="A34"/>
      <c r="B34"/>
      <c r="C34" s="81"/>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1:101" s="16" customFormat="1" ht="15" customHeight="1" x14ac:dyDescent="0.2">
      <c r="A35"/>
      <c r="B35"/>
      <c r="C35" s="81"/>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1:101" s="16" customFormat="1" ht="4.5" customHeight="1" x14ac:dyDescent="0.2">
      <c r="A36"/>
      <c r="B36"/>
      <c r="C36" s="81"/>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1:101" s="16" customFormat="1" ht="12" customHeight="1" x14ac:dyDescent="0.2">
      <c r="A37"/>
      <c r="B37"/>
      <c r="C37" s="81"/>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1:101" s="16" customFormat="1" ht="12" customHeight="1" x14ac:dyDescent="0.2">
      <c r="A38"/>
      <c r="B38"/>
      <c r="C38" s="81"/>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1:101" s="16" customFormat="1" ht="12" customHeight="1" x14ac:dyDescent="0.2">
      <c r="A39"/>
      <c r="B39"/>
      <c r="C39" s="81"/>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1:101" s="16" customFormat="1" ht="12" customHeight="1" x14ac:dyDescent="0.2">
      <c r="A40"/>
      <c r="B40"/>
      <c r="C40" s="81"/>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1:101" s="16" customFormat="1" ht="5.0999999999999996" customHeight="1" thickBot="1" x14ac:dyDescent="0.25">
      <c r="A41"/>
      <c r="B41"/>
      <c r="C41" s="81"/>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1:101" ht="5.25" customHeight="1" thickTop="1" x14ac:dyDescent="0.2">
      <c r="C42" s="81"/>
      <c r="D42" s="18"/>
      <c r="CS42" s="76"/>
      <c r="CT42" s="62"/>
      <c r="CU42" s="62"/>
      <c r="CV42" s="62"/>
      <c r="CW42" s="62"/>
    </row>
    <row r="43" spans="1:101" ht="21.9" customHeight="1" thickBot="1" x14ac:dyDescent="0.25">
      <c r="C43" s="81"/>
      <c r="D43" s="15" t="s">
        <v>2</v>
      </c>
      <c r="CS43" s="76"/>
      <c r="CT43" s="62"/>
      <c r="CU43" s="62"/>
      <c r="CV43" s="62"/>
      <c r="CW43" s="62"/>
    </row>
    <row r="44" spans="1:101" s="16" customFormat="1" ht="19.5" customHeight="1" thickTop="1" x14ac:dyDescent="0.2">
      <c r="A44"/>
      <c r="B44"/>
      <c r="C44" s="81"/>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31"/>
      <c r="CJ44" s="187" t="s">
        <v>137</v>
      </c>
      <c r="CK44" s="187"/>
      <c r="CL44" s="187"/>
      <c r="CM44" s="187"/>
      <c r="CN44" s="187"/>
      <c r="CO44" s="187"/>
      <c r="CP44" s="187"/>
      <c r="CQ44" s="187"/>
      <c r="CR44" s="28"/>
      <c r="CS44" s="87"/>
      <c r="CT44" s="65"/>
      <c r="CU44" s="65"/>
      <c r="CV44" s="65"/>
      <c r="CW44" s="65"/>
    </row>
    <row r="45" spans="1:101" s="16" customFormat="1" ht="60" customHeight="1" x14ac:dyDescent="0.2">
      <c r="A45"/>
      <c r="B45"/>
      <c r="C45" s="81"/>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1:101" s="16" customFormat="1" ht="18.75" customHeight="1" x14ac:dyDescent="0.2">
      <c r="A46"/>
      <c r="B46"/>
      <c r="C46" s="81"/>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1:101" s="16" customFormat="1" ht="39" customHeight="1" x14ac:dyDescent="0.2">
      <c r="A47"/>
      <c r="B47"/>
      <c r="C47" s="81"/>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1:101" s="16" customFormat="1" ht="30" customHeight="1" x14ac:dyDescent="0.2">
      <c r="A48"/>
      <c r="B48"/>
      <c r="C48" s="81"/>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194" t="str">
        <f>BZ26</f>
        <v>1.明治、2.大正、3.昭和、4.平成、5.令和</v>
      </c>
      <c r="CA48" s="195"/>
      <c r="CB48" s="195"/>
      <c r="CC48" s="195"/>
      <c r="CD48" s="195"/>
      <c r="CE48" s="195"/>
      <c r="CF48" s="195"/>
      <c r="CG48" s="195"/>
      <c r="CH48" s="195"/>
      <c r="CI48" s="195"/>
      <c r="CJ48" s="195"/>
      <c r="CK48" s="195"/>
      <c r="CL48" s="195"/>
      <c r="CM48" s="195"/>
      <c r="CN48" s="195"/>
      <c r="CO48" s="195"/>
      <c r="CP48" s="195"/>
      <c r="CQ48" s="195"/>
      <c r="CR48" s="196"/>
      <c r="CS48" s="87"/>
      <c r="CT48" s="65"/>
      <c r="CU48" s="65"/>
      <c r="CV48" s="65"/>
      <c r="CW48" s="65"/>
    </row>
    <row r="49" spans="1:101" s="16" customFormat="1" ht="18" customHeight="1" x14ac:dyDescent="0.2">
      <c r="A49"/>
      <c r="B49"/>
      <c r="C49" s="81"/>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1:101" s="16" customFormat="1" ht="12" customHeight="1" x14ac:dyDescent="0.2">
      <c r="A50"/>
      <c r="B50"/>
      <c r="C50" s="81"/>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1:101" s="16" customFormat="1" ht="35.1" customHeight="1" x14ac:dyDescent="0.2">
      <c r="A51"/>
      <c r="B51"/>
      <c r="C51" s="81"/>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1:101" s="16" customFormat="1" ht="20.25" customHeight="1" x14ac:dyDescent="0.2">
      <c r="A52"/>
      <c r="B52"/>
      <c r="C52" s="81"/>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1:101" s="16" customFormat="1" ht="18" customHeight="1" x14ac:dyDescent="0.2">
      <c r="A53"/>
      <c r="B53"/>
      <c r="C53" s="81"/>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86"/>
      <c r="AY53" s="186"/>
      <c r="AZ53" s="186"/>
      <c r="BA53" s="186"/>
      <c r="BB53" s="186"/>
      <c r="BC53" s="186" t="s">
        <v>4</v>
      </c>
      <c r="BD53" s="186"/>
      <c r="BE53" s="186"/>
      <c r="BF53" s="186"/>
      <c r="BG53" s="186"/>
      <c r="BH53" s="186"/>
      <c r="BI53" s="186"/>
      <c r="BJ53" s="186"/>
      <c r="BK53" s="186" t="s">
        <v>5</v>
      </c>
      <c r="BL53" s="186"/>
      <c r="BM53" s="186"/>
      <c r="BN53" s="186"/>
      <c r="BO53" s="186"/>
      <c r="BP53" s="186"/>
      <c r="BQ53" s="186"/>
      <c r="BR53" s="256"/>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1:101" s="16" customFormat="1" ht="29.25" customHeight="1" x14ac:dyDescent="0.2">
      <c r="A54"/>
      <c r="B54"/>
      <c r="C54" s="81"/>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1:101" s="16" customFormat="1" ht="20.25" customHeight="1" thickBot="1" x14ac:dyDescent="0.25">
      <c r="A55"/>
      <c r="B55"/>
      <c r="C55" s="81"/>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1:101" s="16" customFormat="1" ht="15" customHeight="1" thickTop="1" x14ac:dyDescent="0.2">
      <c r="A56"/>
      <c r="B56"/>
      <c r="C56" s="81"/>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1:101" s="16" customFormat="1" ht="15" customHeight="1" x14ac:dyDescent="0.2">
      <c r="A57"/>
      <c r="B57"/>
      <c r="C57" s="81"/>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725" t="s">
        <v>349</v>
      </c>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7"/>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1:101" s="16" customFormat="1" ht="4.5" customHeight="1" x14ac:dyDescent="0.2">
      <c r="A58"/>
      <c r="B58"/>
      <c r="C58" s="81"/>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731"/>
      <c r="AK58" s="732"/>
      <c r="AL58" s="732"/>
      <c r="AM58" s="732"/>
      <c r="AN58" s="732"/>
      <c r="AO58" s="732"/>
      <c r="AP58" s="732"/>
      <c r="AQ58" s="733"/>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1:101" s="16" customFormat="1" ht="12" customHeight="1" x14ac:dyDescent="0.2">
      <c r="A59"/>
      <c r="B59"/>
      <c r="C59" s="81"/>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405"/>
      <c r="AK59" s="406"/>
      <c r="AL59" s="406"/>
      <c r="AM59" s="406"/>
      <c r="AN59" s="406"/>
      <c r="AO59" s="406"/>
      <c r="AP59" s="406"/>
      <c r="AQ59" s="407"/>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1:101" s="16" customFormat="1" ht="12" customHeight="1" x14ac:dyDescent="0.2">
      <c r="A60"/>
      <c r="B60"/>
      <c r="C60" s="81"/>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405"/>
      <c r="AK60" s="406"/>
      <c r="AL60" s="406"/>
      <c r="AM60" s="406"/>
      <c r="AN60" s="406"/>
      <c r="AO60" s="406"/>
      <c r="AP60" s="406"/>
      <c r="AQ60" s="407"/>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1:101" s="16" customFormat="1" ht="12" customHeight="1" x14ac:dyDescent="0.2">
      <c r="A61"/>
      <c r="B61"/>
      <c r="C61" s="81"/>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405"/>
      <c r="AK61" s="406"/>
      <c r="AL61" s="406"/>
      <c r="AM61" s="406"/>
      <c r="AN61" s="406"/>
      <c r="AO61" s="406"/>
      <c r="AP61" s="406"/>
      <c r="AQ61" s="407"/>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1:101" s="16" customFormat="1" ht="12" customHeight="1" x14ac:dyDescent="0.2">
      <c r="A62"/>
      <c r="B62"/>
      <c r="C62" s="81"/>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405"/>
      <c r="AK62" s="406"/>
      <c r="AL62" s="406"/>
      <c r="AM62" s="406"/>
      <c r="AN62" s="406"/>
      <c r="AO62" s="406"/>
      <c r="AP62" s="406"/>
      <c r="AQ62" s="407"/>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1:101" s="16" customFormat="1" ht="5.0999999999999996" customHeight="1" thickBot="1" x14ac:dyDescent="0.25">
      <c r="A63"/>
      <c r="B63"/>
      <c r="C63" s="81"/>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408"/>
      <c r="AK63" s="409"/>
      <c r="AL63" s="409"/>
      <c r="AM63" s="409"/>
      <c r="AN63" s="409"/>
      <c r="AO63" s="409"/>
      <c r="AP63" s="409"/>
      <c r="AQ63" s="410"/>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1:101" ht="6" customHeight="1" thickTop="1" thickBot="1" x14ac:dyDescent="0.25">
      <c r="C64" s="81"/>
      <c r="D64" s="18"/>
      <c r="CS64" s="76"/>
      <c r="CT64" s="62"/>
      <c r="CU64" s="62"/>
      <c r="CV64" s="62"/>
      <c r="CW64" s="62"/>
    </row>
    <row r="65" spans="1:101" s="7" customFormat="1" ht="9.75" customHeight="1" thickTop="1" x14ac:dyDescent="0.2">
      <c r="A65"/>
      <c r="B65"/>
      <c r="C65" s="81"/>
      <c r="D65" s="453" t="s">
        <v>69</v>
      </c>
      <c r="E65" s="438"/>
      <c r="F65" s="438"/>
      <c r="G65" s="438"/>
      <c r="H65" s="438"/>
      <c r="I65" s="438"/>
      <c r="J65" s="439"/>
      <c r="K65" s="437" t="s">
        <v>41</v>
      </c>
      <c r="L65" s="438"/>
      <c r="M65" s="438"/>
      <c r="N65" s="438"/>
      <c r="O65" s="438"/>
      <c r="P65" s="439"/>
      <c r="Q65" s="440"/>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c r="AO65" s="441"/>
      <c r="AP65" s="442"/>
      <c r="AQ65" s="437" t="s">
        <v>70</v>
      </c>
      <c r="AR65" s="438"/>
      <c r="AS65" s="438"/>
      <c r="AT65" s="438"/>
      <c r="AU65" s="438"/>
      <c r="AV65" s="438"/>
      <c r="AW65" s="439"/>
      <c r="AX65" s="456"/>
      <c r="AY65" s="239"/>
      <c r="AZ65" s="239"/>
      <c r="BA65" s="239"/>
      <c r="BB65" s="239"/>
      <c r="BC65" s="241" t="s">
        <v>14</v>
      </c>
      <c r="BD65" s="241"/>
      <c r="BE65" s="239"/>
      <c r="BF65" s="239"/>
      <c r="BG65" s="239"/>
      <c r="BH65" s="239"/>
      <c r="BI65" s="239"/>
      <c r="BJ65" s="241" t="s">
        <v>14</v>
      </c>
      <c r="BK65" s="241"/>
      <c r="BL65" s="239"/>
      <c r="BM65" s="239"/>
      <c r="BN65" s="239"/>
      <c r="BO65" s="239"/>
      <c r="BP65" s="650"/>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76"/>
      <c r="CT65" s="62"/>
      <c r="CU65" s="62"/>
      <c r="CV65" s="62"/>
      <c r="CW65" s="62"/>
    </row>
    <row r="66" spans="1:101" s="7" customFormat="1" ht="30" customHeight="1" x14ac:dyDescent="0.2">
      <c r="A66"/>
      <c r="B66"/>
      <c r="C66" s="81"/>
      <c r="D66" s="454"/>
      <c r="E66" s="211"/>
      <c r="F66" s="211"/>
      <c r="G66" s="211"/>
      <c r="H66" s="211"/>
      <c r="I66" s="211"/>
      <c r="J66" s="212"/>
      <c r="K66" s="268"/>
      <c r="L66" s="211"/>
      <c r="M66" s="211"/>
      <c r="N66" s="211"/>
      <c r="O66" s="211"/>
      <c r="P66" s="212"/>
      <c r="Q66" s="443"/>
      <c r="R66" s="444"/>
      <c r="S66" s="444"/>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5"/>
      <c r="AQ66" s="268"/>
      <c r="AR66" s="211"/>
      <c r="AS66" s="211"/>
      <c r="AT66" s="211"/>
      <c r="AU66" s="211"/>
      <c r="AV66" s="211"/>
      <c r="AW66" s="212"/>
      <c r="AX66" s="457"/>
      <c r="AY66" s="240"/>
      <c r="AZ66" s="240"/>
      <c r="BA66" s="240"/>
      <c r="BB66" s="240"/>
      <c r="BC66" s="242"/>
      <c r="BD66" s="242"/>
      <c r="BE66" s="240"/>
      <c r="BF66" s="240"/>
      <c r="BG66" s="240"/>
      <c r="BH66" s="240"/>
      <c r="BI66" s="240"/>
      <c r="BJ66" s="242"/>
      <c r="BK66" s="242"/>
      <c r="BL66" s="240"/>
      <c r="BM66" s="240"/>
      <c r="BN66" s="240"/>
      <c r="BO66" s="240"/>
      <c r="BP66" s="651"/>
      <c r="BR66" s="358" t="s">
        <v>128</v>
      </c>
      <c r="BS66" s="359"/>
      <c r="BT66" s="359"/>
      <c r="BU66" s="359"/>
      <c r="BV66" s="359"/>
      <c r="BW66" s="359"/>
      <c r="BX66" s="359"/>
      <c r="BY66" s="359"/>
      <c r="BZ66" s="359"/>
      <c r="CA66" s="360"/>
      <c r="CB66" s="1231" t="str">
        <f>IF(CONCATENATE(L23,L45)="","",CONCATENATE((IFERROR(VLOOKUP(L19,K312:L358,2,FALSE),"")),BV321))</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1:101" s="7" customFormat="1" ht="29.25" customHeight="1" x14ac:dyDescent="0.2">
      <c r="A67"/>
      <c r="B67"/>
      <c r="C67" s="81"/>
      <c r="D67" s="454"/>
      <c r="E67" s="211"/>
      <c r="F67" s="211"/>
      <c r="G67" s="211"/>
      <c r="H67" s="211"/>
      <c r="I67" s="211"/>
      <c r="J67" s="212"/>
      <c r="K67" s="205" t="s">
        <v>42</v>
      </c>
      <c r="L67" s="206"/>
      <c r="M67" s="206"/>
      <c r="N67" s="206"/>
      <c r="O67" s="206"/>
      <c r="P67" s="207"/>
      <c r="Q67" s="413"/>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5"/>
      <c r="AQ67" s="205" t="s">
        <v>74</v>
      </c>
      <c r="AR67" s="206"/>
      <c r="AS67" s="206"/>
      <c r="AT67" s="206"/>
      <c r="AU67" s="206"/>
      <c r="AV67" s="206"/>
      <c r="AW67" s="207"/>
      <c r="AX67" s="648"/>
      <c r="AY67" s="382"/>
      <c r="AZ67" s="382"/>
      <c r="BA67" s="382"/>
      <c r="BB67" s="382"/>
      <c r="BC67" s="380" t="s">
        <v>14</v>
      </c>
      <c r="BD67" s="380"/>
      <c r="BE67" s="382"/>
      <c r="BF67" s="382"/>
      <c r="BG67" s="382"/>
      <c r="BH67" s="382"/>
      <c r="BI67" s="382"/>
      <c r="BJ67" s="380" t="s">
        <v>14</v>
      </c>
      <c r="BK67" s="380"/>
      <c r="BL67" s="382"/>
      <c r="BM67" s="382"/>
      <c r="BN67" s="382"/>
      <c r="BO67" s="382"/>
      <c r="BP67" s="383"/>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1:101" s="7" customFormat="1" ht="15" customHeight="1" thickBot="1" x14ac:dyDescent="0.25">
      <c r="A68"/>
      <c r="B68"/>
      <c r="C68" s="81"/>
      <c r="D68" s="455"/>
      <c r="E68" s="209"/>
      <c r="F68" s="209"/>
      <c r="G68" s="209"/>
      <c r="H68" s="209"/>
      <c r="I68" s="209"/>
      <c r="J68" s="210"/>
      <c r="K68" s="208"/>
      <c r="L68" s="209"/>
      <c r="M68" s="209"/>
      <c r="N68" s="209"/>
      <c r="O68" s="209"/>
      <c r="P68" s="210"/>
      <c r="Q68" s="416"/>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8"/>
      <c r="AQ68" s="208"/>
      <c r="AR68" s="209"/>
      <c r="AS68" s="209"/>
      <c r="AT68" s="209"/>
      <c r="AU68" s="209"/>
      <c r="AV68" s="209"/>
      <c r="AW68" s="210"/>
      <c r="AX68" s="649"/>
      <c r="AY68" s="384"/>
      <c r="AZ68" s="384"/>
      <c r="BA68" s="384"/>
      <c r="BB68" s="384"/>
      <c r="BC68" s="381"/>
      <c r="BD68" s="381"/>
      <c r="BE68" s="384"/>
      <c r="BF68" s="384"/>
      <c r="BG68" s="384"/>
      <c r="BH68" s="384"/>
      <c r="BI68" s="384"/>
      <c r="BJ68" s="381"/>
      <c r="BK68" s="381"/>
      <c r="BL68" s="384"/>
      <c r="BM68" s="384"/>
      <c r="BN68" s="384"/>
      <c r="BO68" s="384"/>
      <c r="BP68" s="385"/>
      <c r="BR68" s="1205" t="str">
        <f>IF(BI365=1,"",BK346)</f>
        <v/>
      </c>
      <c r="BS68" s="1205"/>
      <c r="BT68" s="1205"/>
      <c r="BU68" s="1205"/>
      <c r="BV68" s="1205"/>
      <c r="BW68" s="1205"/>
      <c r="BX68" s="1205"/>
      <c r="BY68" s="1205"/>
      <c r="BZ68" s="1205"/>
      <c r="CA68" s="1205"/>
      <c r="CB68" s="1205"/>
      <c r="CC68" s="379" t="str">
        <f>D283</f>
        <v>20240220GA</v>
      </c>
      <c r="CD68" s="379"/>
      <c r="CE68" s="379"/>
      <c r="CF68" s="379"/>
      <c r="CG68" s="379"/>
      <c r="CH68" s="379"/>
      <c r="CI68" s="379"/>
      <c r="CJ68" s="379"/>
      <c r="CK68" s="379"/>
      <c r="CL68" s="379"/>
      <c r="CM68" s="379"/>
      <c r="CN68" s="379"/>
      <c r="CO68" s="379"/>
      <c r="CP68" s="379"/>
      <c r="CQ68" s="379"/>
      <c r="CR68" s="8"/>
      <c r="CS68" s="76"/>
      <c r="CT68" s="62"/>
      <c r="CU68" s="62"/>
      <c r="CV68" s="62"/>
      <c r="CW68" s="62"/>
    </row>
    <row r="69" spans="1:101" customFormat="1" ht="16.5" customHeight="1" thickTop="1" x14ac:dyDescent="0.2">
      <c r="C69" s="81"/>
      <c r="CS69" s="81"/>
      <c r="CT69" s="63"/>
      <c r="CU69" s="63"/>
      <c r="CV69" s="63"/>
      <c r="CW69" s="63"/>
    </row>
    <row r="70" spans="1:101" customFormat="1" ht="9.75" customHeight="1" x14ac:dyDescent="0.2">
      <c r="C70" s="81"/>
      <c r="CS70" s="81"/>
      <c r="CT70" s="63"/>
      <c r="CU70" s="63"/>
      <c r="CV70" s="63"/>
      <c r="CW70" s="63"/>
    </row>
    <row r="71" spans="1:101" customFormat="1" ht="24.75" customHeight="1" x14ac:dyDescent="0.2">
      <c r="C71" s="81"/>
      <c r="D71" s="1176" t="s">
        <v>387</v>
      </c>
      <c r="E71" s="1176"/>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63"/>
      <c r="CU71" s="63"/>
      <c r="CV71" s="63"/>
      <c r="CW71" s="63"/>
    </row>
    <row r="72" spans="1:101" customFormat="1" ht="24.75" customHeight="1" thickBot="1" x14ac:dyDescent="0.25">
      <c r="C72" s="81"/>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63"/>
      <c r="CU72" s="63"/>
      <c r="CV72" s="63"/>
      <c r="CW72" s="63"/>
    </row>
    <row r="73" spans="1:101" customFormat="1" ht="24.75" customHeight="1" thickTop="1" x14ac:dyDescent="0.2">
      <c r="C73" s="81"/>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63"/>
      <c r="CU73" s="63"/>
      <c r="CV73" s="63"/>
      <c r="CW73" s="63"/>
    </row>
    <row r="74" spans="1:101" customFormat="1" ht="39" customHeight="1" x14ac:dyDescent="0.2">
      <c r="C74" s="81"/>
      <c r="E74" s="712" t="str">
        <f>IF(U14="","",U14)</f>
        <v/>
      </c>
      <c r="F74" s="713"/>
      <c r="G74" s="713"/>
      <c r="H74" s="713"/>
      <c r="I74" s="713"/>
      <c r="J74" s="713"/>
      <c r="K74" s="713"/>
      <c r="L74" s="713"/>
      <c r="M74" s="713"/>
      <c r="N74" s="713"/>
      <c r="O74" s="713"/>
      <c r="P74" s="713"/>
      <c r="Q74" s="713"/>
      <c r="R74" s="713"/>
      <c r="S74" s="713"/>
      <c r="T74" s="713"/>
      <c r="U74" s="713"/>
      <c r="V74" s="713"/>
      <c r="W74" s="713"/>
      <c r="X74" s="713"/>
      <c r="Y74" s="713"/>
      <c r="Z74" s="713"/>
      <c r="AA74" s="713"/>
      <c r="AB74" s="713"/>
      <c r="AC74" s="713"/>
      <c r="AD74" s="713"/>
      <c r="AE74" s="713"/>
      <c r="AF74" s="713"/>
      <c r="AG74" s="713"/>
      <c r="AH74" s="713"/>
      <c r="AI74" s="713"/>
      <c r="AJ74" s="713"/>
      <c r="AK74" s="713"/>
      <c r="AL74" s="713"/>
      <c r="AM74" s="713"/>
      <c r="AN74" s="713"/>
      <c r="AO74" s="713"/>
      <c r="AP74" s="714"/>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63"/>
      <c r="CU74" s="63"/>
      <c r="CV74" s="63"/>
      <c r="CW74" s="63"/>
    </row>
    <row r="75" spans="1:101" customFormat="1" ht="15" customHeight="1" thickBot="1" x14ac:dyDescent="0.25">
      <c r="C75" s="81"/>
      <c r="E75" s="715"/>
      <c r="F75" s="716"/>
      <c r="G75" s="716"/>
      <c r="H75" s="716"/>
      <c r="I75" s="716"/>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6"/>
      <c r="AK75" s="716"/>
      <c r="AL75" s="716"/>
      <c r="AM75" s="716"/>
      <c r="AN75" s="716"/>
      <c r="AO75" s="716"/>
      <c r="AP75" s="717"/>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63"/>
      <c r="CU75" s="63"/>
      <c r="CV75" s="63"/>
      <c r="CW75" s="63"/>
    </row>
    <row r="76" spans="1:101" customFormat="1" ht="15" customHeight="1" thickTop="1" thickBot="1" x14ac:dyDescent="0.25">
      <c r="C76" s="81"/>
      <c r="BI76" s="718" t="str">
        <f ca="1">CONCATENATE("（",D272,D270,"年4月1日～",D274,D271,"年3月31日　単位：円）")</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63"/>
      <c r="CU76" s="63"/>
      <c r="CV76" s="63"/>
      <c r="CW76" s="63"/>
    </row>
    <row r="77" spans="1:101" customFormat="1" ht="20.100000000000001" customHeight="1" thickTop="1" x14ac:dyDescent="0.2">
      <c r="C77" s="81"/>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454</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63"/>
      <c r="CU77" s="63"/>
      <c r="CV77" s="63"/>
      <c r="CW77" s="63"/>
    </row>
    <row r="78" spans="1:101" customFormat="1" ht="20.100000000000001" customHeight="1" x14ac:dyDescent="0.2">
      <c r="C78" s="81"/>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63"/>
      <c r="CU78" s="63"/>
      <c r="CV78" s="63"/>
      <c r="CW78" s="63"/>
    </row>
    <row r="79" spans="1:101" customFormat="1" ht="39.9" customHeight="1" thickBot="1" x14ac:dyDescent="0.25">
      <c r="C79" s="81"/>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63"/>
      <c r="CU79" s="103"/>
      <c r="CV79" s="103"/>
      <c r="CW79" s="103"/>
    </row>
    <row r="80" spans="1:101" customFormat="1" ht="30.9" customHeight="1" x14ac:dyDescent="0.2">
      <c r="C80" s="81"/>
      <c r="E80" s="450" t="s">
        <v>390</v>
      </c>
      <c r="F80" s="451"/>
      <c r="G80" s="451"/>
      <c r="H80" s="451"/>
      <c r="I80" s="451"/>
      <c r="J80" s="451"/>
      <c r="K80" s="451"/>
      <c r="L80" s="451"/>
      <c r="M80" s="451"/>
      <c r="N80" s="451"/>
      <c r="O80" s="451"/>
      <c r="P80" s="451"/>
      <c r="Q80" s="451"/>
      <c r="R80" s="451"/>
      <c r="S80" s="451"/>
      <c r="T80" s="451"/>
      <c r="U80" s="451"/>
      <c r="V80" s="451"/>
      <c r="W80" s="451"/>
      <c r="X80" s="452"/>
      <c r="Y80" s="386" t="str">
        <f>IF(CT80=TRUE,"",SUM(Y81:AP86))</f>
        <v/>
      </c>
      <c r="Z80" s="387"/>
      <c r="AA80" s="387"/>
      <c r="AB80" s="387"/>
      <c r="AC80" s="387"/>
      <c r="AD80" s="387"/>
      <c r="AE80" s="387"/>
      <c r="AF80" s="387"/>
      <c r="AG80" s="387"/>
      <c r="AH80" s="387"/>
      <c r="AI80" s="387"/>
      <c r="AJ80" s="387"/>
      <c r="AK80" s="387"/>
      <c r="AL80" s="387"/>
      <c r="AM80" s="387"/>
      <c r="AN80" s="387"/>
      <c r="AO80" s="387"/>
      <c r="AP80" s="479"/>
      <c r="AQ80" s="386" t="str">
        <f>IF(CU80=TRUE,"",SUM(AQ81:BH86))</f>
        <v/>
      </c>
      <c r="AR80" s="387"/>
      <c r="AS80" s="387"/>
      <c r="AT80" s="387"/>
      <c r="AU80" s="387"/>
      <c r="AV80" s="387"/>
      <c r="AW80" s="387"/>
      <c r="AX80" s="387"/>
      <c r="AY80" s="387"/>
      <c r="AZ80" s="387"/>
      <c r="BA80" s="387"/>
      <c r="BB80" s="387"/>
      <c r="BC80" s="387"/>
      <c r="BD80" s="387"/>
      <c r="BE80" s="387"/>
      <c r="BF80" s="387"/>
      <c r="BG80" s="387"/>
      <c r="BH80" s="479"/>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63" t="b">
        <f>AND(Y81="",Y82="",Y83="",Y84="",Y85="",Y86="")</f>
        <v>1</v>
      </c>
      <c r="CU80" s="63" t="b">
        <f>AND(AQ81="",AQ82="",AQ83="",AQ84="",AQ85="",AQ86="")</f>
        <v>1</v>
      </c>
      <c r="CV80" s="63" t="b">
        <f>AND(BI81="",BI82="",BI83="",BI84="",BI85="",BI86="")</f>
        <v>1</v>
      </c>
      <c r="CW80" s="63" t="b">
        <f>AND(CA81="",CA82="",CA83="",CA84="",CA85="",CA86="")</f>
        <v>1</v>
      </c>
    </row>
    <row r="81" spans="3:101" customFormat="1" ht="30.9" customHeight="1" x14ac:dyDescent="0.2">
      <c r="C81" s="81"/>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643"/>
      <c r="Z81" s="644"/>
      <c r="AA81" s="644"/>
      <c r="AB81" s="644"/>
      <c r="AC81" s="644"/>
      <c r="AD81" s="644"/>
      <c r="AE81" s="644"/>
      <c r="AF81" s="644"/>
      <c r="AG81" s="644"/>
      <c r="AH81" s="644"/>
      <c r="AI81" s="644"/>
      <c r="AJ81" s="644"/>
      <c r="AK81" s="644"/>
      <c r="AL81" s="644"/>
      <c r="AM81" s="644"/>
      <c r="AN81" s="644"/>
      <c r="AO81" s="644"/>
      <c r="AP81" s="645"/>
      <c r="AQ81" s="643"/>
      <c r="AR81" s="644"/>
      <c r="AS81" s="644"/>
      <c r="AT81" s="644"/>
      <c r="AU81" s="644"/>
      <c r="AV81" s="644"/>
      <c r="AW81" s="644"/>
      <c r="AX81" s="644"/>
      <c r="AY81" s="644"/>
      <c r="AZ81" s="644"/>
      <c r="BA81" s="644"/>
      <c r="BB81" s="644"/>
      <c r="BC81" s="644"/>
      <c r="BD81" s="644"/>
      <c r="BE81" s="644"/>
      <c r="BF81" s="644"/>
      <c r="BG81" s="644"/>
      <c r="BH81" s="645"/>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63"/>
      <c r="CU81" s="63"/>
      <c r="CV81" s="63"/>
      <c r="CW81" s="63"/>
    </row>
    <row r="82" spans="3:101" customFormat="1" ht="30.9" customHeight="1" x14ac:dyDescent="0.2">
      <c r="C82" s="81"/>
      <c r="E82" s="429"/>
      <c r="F82" s="430"/>
      <c r="G82" s="431"/>
      <c r="H82" s="435" t="s">
        <v>57</v>
      </c>
      <c r="I82" s="436"/>
      <c r="J82" s="436"/>
      <c r="K82" s="436" t="s">
        <v>394</v>
      </c>
      <c r="L82" s="436"/>
      <c r="M82" s="436"/>
      <c r="N82" s="436"/>
      <c r="O82" s="436"/>
      <c r="P82" s="436"/>
      <c r="Q82" s="436"/>
      <c r="R82" s="436"/>
      <c r="S82" s="436"/>
      <c r="T82" s="436"/>
      <c r="U82" s="436"/>
      <c r="V82" s="436"/>
      <c r="W82" s="436"/>
      <c r="X82" s="477"/>
      <c r="Y82" s="389"/>
      <c r="Z82" s="390"/>
      <c r="AA82" s="390"/>
      <c r="AB82" s="390"/>
      <c r="AC82" s="390"/>
      <c r="AD82" s="390"/>
      <c r="AE82" s="390"/>
      <c r="AF82" s="390"/>
      <c r="AG82" s="390"/>
      <c r="AH82" s="390"/>
      <c r="AI82" s="390"/>
      <c r="AJ82" s="390"/>
      <c r="AK82" s="390"/>
      <c r="AL82" s="390"/>
      <c r="AM82" s="390"/>
      <c r="AN82" s="390"/>
      <c r="AO82" s="390"/>
      <c r="AP82" s="478"/>
      <c r="AQ82" s="389"/>
      <c r="AR82" s="390"/>
      <c r="AS82" s="390"/>
      <c r="AT82" s="390"/>
      <c r="AU82" s="390"/>
      <c r="AV82" s="390"/>
      <c r="AW82" s="390"/>
      <c r="AX82" s="390"/>
      <c r="AY82" s="390"/>
      <c r="AZ82" s="390"/>
      <c r="BA82" s="390"/>
      <c r="BB82" s="390"/>
      <c r="BC82" s="390"/>
      <c r="BD82" s="390"/>
      <c r="BE82" s="390"/>
      <c r="BF82" s="390"/>
      <c r="BG82" s="390"/>
      <c r="BH82" s="478"/>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63"/>
      <c r="CU82" s="63"/>
      <c r="CV82" s="63"/>
      <c r="CW82" s="63"/>
    </row>
    <row r="83" spans="3:101" customFormat="1" ht="30.9" customHeight="1" x14ac:dyDescent="0.2">
      <c r="C83" s="81"/>
      <c r="E83" s="429"/>
      <c r="F83" s="430"/>
      <c r="G83" s="431"/>
      <c r="H83" s="435" t="s">
        <v>59</v>
      </c>
      <c r="I83" s="436"/>
      <c r="J83" s="436"/>
      <c r="K83" s="436" t="s">
        <v>395</v>
      </c>
      <c r="L83" s="436"/>
      <c r="M83" s="436"/>
      <c r="N83" s="436"/>
      <c r="O83" s="436"/>
      <c r="P83" s="436"/>
      <c r="Q83" s="436"/>
      <c r="R83" s="436"/>
      <c r="S83" s="436"/>
      <c r="T83" s="436"/>
      <c r="U83" s="436"/>
      <c r="V83" s="436"/>
      <c r="W83" s="436"/>
      <c r="X83" s="477"/>
      <c r="Y83" s="389"/>
      <c r="Z83" s="390"/>
      <c r="AA83" s="390"/>
      <c r="AB83" s="390"/>
      <c r="AC83" s="390"/>
      <c r="AD83" s="390"/>
      <c r="AE83" s="390"/>
      <c r="AF83" s="390"/>
      <c r="AG83" s="390"/>
      <c r="AH83" s="390"/>
      <c r="AI83" s="390"/>
      <c r="AJ83" s="390"/>
      <c r="AK83" s="390"/>
      <c r="AL83" s="390"/>
      <c r="AM83" s="390"/>
      <c r="AN83" s="390"/>
      <c r="AO83" s="390"/>
      <c r="AP83" s="478"/>
      <c r="AQ83" s="389"/>
      <c r="AR83" s="390"/>
      <c r="AS83" s="390"/>
      <c r="AT83" s="390"/>
      <c r="AU83" s="390"/>
      <c r="AV83" s="390"/>
      <c r="AW83" s="390"/>
      <c r="AX83" s="390"/>
      <c r="AY83" s="390"/>
      <c r="AZ83" s="390"/>
      <c r="BA83" s="390"/>
      <c r="BB83" s="390"/>
      <c r="BC83" s="390"/>
      <c r="BD83" s="390"/>
      <c r="BE83" s="390"/>
      <c r="BF83" s="390"/>
      <c r="BG83" s="390"/>
      <c r="BH83" s="478"/>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63"/>
      <c r="CU83" s="63"/>
      <c r="CV83" s="63"/>
      <c r="CW83" s="63"/>
    </row>
    <row r="84" spans="3:101" customFormat="1" ht="30.9" customHeight="1" x14ac:dyDescent="0.2">
      <c r="C84" s="81"/>
      <c r="E84" s="429"/>
      <c r="F84" s="430"/>
      <c r="G84" s="431"/>
      <c r="H84" s="435" t="s">
        <v>84</v>
      </c>
      <c r="I84" s="436"/>
      <c r="J84" s="436"/>
      <c r="K84" s="436" t="s">
        <v>396</v>
      </c>
      <c r="L84" s="436"/>
      <c r="M84" s="436"/>
      <c r="N84" s="436"/>
      <c r="O84" s="436"/>
      <c r="P84" s="436"/>
      <c r="Q84" s="436"/>
      <c r="R84" s="436"/>
      <c r="S84" s="436"/>
      <c r="T84" s="436"/>
      <c r="U84" s="436"/>
      <c r="V84" s="436"/>
      <c r="W84" s="436"/>
      <c r="X84" s="477"/>
      <c r="Y84" s="389"/>
      <c r="Z84" s="390"/>
      <c r="AA84" s="390"/>
      <c r="AB84" s="390"/>
      <c r="AC84" s="390"/>
      <c r="AD84" s="390"/>
      <c r="AE84" s="390"/>
      <c r="AF84" s="390"/>
      <c r="AG84" s="390"/>
      <c r="AH84" s="390"/>
      <c r="AI84" s="390"/>
      <c r="AJ84" s="390"/>
      <c r="AK84" s="390"/>
      <c r="AL84" s="390"/>
      <c r="AM84" s="390"/>
      <c r="AN84" s="390"/>
      <c r="AO84" s="390"/>
      <c r="AP84" s="478"/>
      <c r="AQ84" s="389"/>
      <c r="AR84" s="390"/>
      <c r="AS84" s="390"/>
      <c r="AT84" s="390"/>
      <c r="AU84" s="390"/>
      <c r="AV84" s="390"/>
      <c r="AW84" s="390"/>
      <c r="AX84" s="390"/>
      <c r="AY84" s="390"/>
      <c r="AZ84" s="390"/>
      <c r="BA84" s="390"/>
      <c r="BB84" s="390"/>
      <c r="BC84" s="390"/>
      <c r="BD84" s="390"/>
      <c r="BE84" s="390"/>
      <c r="BF84" s="390"/>
      <c r="BG84" s="390"/>
      <c r="BH84" s="478"/>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63"/>
      <c r="CU84" s="63"/>
      <c r="CV84" s="63"/>
      <c r="CW84" s="63"/>
    </row>
    <row r="85" spans="3:101" customFormat="1" ht="30.9" customHeight="1" x14ac:dyDescent="0.2">
      <c r="C85" s="81"/>
      <c r="E85" s="429"/>
      <c r="F85" s="430"/>
      <c r="G85" s="431"/>
      <c r="H85" s="435" t="s">
        <v>129</v>
      </c>
      <c r="I85" s="436"/>
      <c r="J85" s="436"/>
      <c r="K85" s="436" t="s">
        <v>397</v>
      </c>
      <c r="L85" s="436"/>
      <c r="M85" s="436"/>
      <c r="N85" s="436"/>
      <c r="O85" s="436"/>
      <c r="P85" s="436"/>
      <c r="Q85" s="436"/>
      <c r="R85" s="436"/>
      <c r="S85" s="436"/>
      <c r="T85" s="436"/>
      <c r="U85" s="436"/>
      <c r="V85" s="436"/>
      <c r="W85" s="436"/>
      <c r="X85" s="477"/>
      <c r="Y85" s="389"/>
      <c r="Z85" s="390"/>
      <c r="AA85" s="390"/>
      <c r="AB85" s="390"/>
      <c r="AC85" s="390"/>
      <c r="AD85" s="390"/>
      <c r="AE85" s="390"/>
      <c r="AF85" s="390"/>
      <c r="AG85" s="390"/>
      <c r="AH85" s="390"/>
      <c r="AI85" s="390"/>
      <c r="AJ85" s="390"/>
      <c r="AK85" s="390"/>
      <c r="AL85" s="390"/>
      <c r="AM85" s="390"/>
      <c r="AN85" s="390"/>
      <c r="AO85" s="390"/>
      <c r="AP85" s="478"/>
      <c r="AQ85" s="389"/>
      <c r="AR85" s="390"/>
      <c r="AS85" s="390"/>
      <c r="AT85" s="390"/>
      <c r="AU85" s="390"/>
      <c r="AV85" s="390"/>
      <c r="AW85" s="390"/>
      <c r="AX85" s="390"/>
      <c r="AY85" s="390"/>
      <c r="AZ85" s="390"/>
      <c r="BA85" s="390"/>
      <c r="BB85" s="390"/>
      <c r="BC85" s="390"/>
      <c r="BD85" s="390"/>
      <c r="BE85" s="390"/>
      <c r="BF85" s="390"/>
      <c r="BG85" s="390"/>
      <c r="BH85" s="478"/>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63"/>
      <c r="CU85" s="63"/>
      <c r="CV85" s="63"/>
      <c r="CW85" s="63"/>
    </row>
    <row r="86" spans="3:101" customFormat="1" ht="30.9" customHeight="1" thickBot="1" x14ac:dyDescent="0.25">
      <c r="C86" s="81"/>
      <c r="E86" s="432"/>
      <c r="F86" s="433"/>
      <c r="G86" s="434"/>
      <c r="H86" s="734" t="s">
        <v>130</v>
      </c>
      <c r="I86" s="735"/>
      <c r="J86" s="735"/>
      <c r="K86" s="735" t="s">
        <v>398</v>
      </c>
      <c r="L86" s="735"/>
      <c r="M86" s="735"/>
      <c r="N86" s="735"/>
      <c r="O86" s="735"/>
      <c r="P86" s="735"/>
      <c r="Q86" s="735"/>
      <c r="R86" s="735"/>
      <c r="S86" s="735"/>
      <c r="T86" s="735"/>
      <c r="U86" s="735"/>
      <c r="V86" s="735"/>
      <c r="W86" s="735"/>
      <c r="X86" s="736"/>
      <c r="Y86" s="737"/>
      <c r="Z86" s="738"/>
      <c r="AA86" s="738"/>
      <c r="AB86" s="738"/>
      <c r="AC86" s="738"/>
      <c r="AD86" s="738"/>
      <c r="AE86" s="738"/>
      <c r="AF86" s="738"/>
      <c r="AG86" s="738"/>
      <c r="AH86" s="738"/>
      <c r="AI86" s="738"/>
      <c r="AJ86" s="738"/>
      <c r="AK86" s="738"/>
      <c r="AL86" s="738"/>
      <c r="AM86" s="738"/>
      <c r="AN86" s="738"/>
      <c r="AO86" s="738"/>
      <c r="AP86" s="739"/>
      <c r="AQ86" s="737"/>
      <c r="AR86" s="738"/>
      <c r="AS86" s="738"/>
      <c r="AT86" s="738"/>
      <c r="AU86" s="738"/>
      <c r="AV86" s="738"/>
      <c r="AW86" s="738"/>
      <c r="AX86" s="738"/>
      <c r="AY86" s="738"/>
      <c r="AZ86" s="738"/>
      <c r="BA86" s="738"/>
      <c r="BB86" s="738"/>
      <c r="BC86" s="738"/>
      <c r="BD86" s="738"/>
      <c r="BE86" s="738"/>
      <c r="BF86" s="738"/>
      <c r="BG86" s="738"/>
      <c r="BH86" s="739"/>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63"/>
      <c r="CU86" s="63"/>
      <c r="CV86" s="63"/>
      <c r="CW86" s="63"/>
    </row>
    <row r="87" spans="3:101" customFormat="1" ht="30.9" customHeight="1" x14ac:dyDescent="0.2">
      <c r="C87" s="81"/>
      <c r="E87" s="450" t="s">
        <v>399</v>
      </c>
      <c r="F87" s="451"/>
      <c r="G87" s="451"/>
      <c r="H87" s="451"/>
      <c r="I87" s="451"/>
      <c r="J87" s="451"/>
      <c r="K87" s="451"/>
      <c r="L87" s="451"/>
      <c r="M87" s="451"/>
      <c r="N87" s="451"/>
      <c r="O87" s="451"/>
      <c r="P87" s="451"/>
      <c r="Q87" s="451"/>
      <c r="R87" s="451"/>
      <c r="S87" s="451"/>
      <c r="T87" s="451"/>
      <c r="U87" s="451"/>
      <c r="V87" s="451"/>
      <c r="W87" s="451"/>
      <c r="X87" s="452"/>
      <c r="Y87" s="386" t="str">
        <f>IF(CT87=TRUE,"",SUM(Y88:AP89))</f>
        <v/>
      </c>
      <c r="Z87" s="387"/>
      <c r="AA87" s="387"/>
      <c r="AB87" s="387"/>
      <c r="AC87" s="387"/>
      <c r="AD87" s="387"/>
      <c r="AE87" s="387"/>
      <c r="AF87" s="387"/>
      <c r="AG87" s="387"/>
      <c r="AH87" s="387"/>
      <c r="AI87" s="387"/>
      <c r="AJ87" s="387"/>
      <c r="AK87" s="387"/>
      <c r="AL87" s="387"/>
      <c r="AM87" s="387"/>
      <c r="AN87" s="387"/>
      <c r="AO87" s="387"/>
      <c r="AP87" s="479"/>
      <c r="AQ87" s="386" t="str">
        <f>IF(CU87=TRUE,"",SUM(AQ88:BH89))</f>
        <v/>
      </c>
      <c r="AR87" s="387"/>
      <c r="AS87" s="387"/>
      <c r="AT87" s="387"/>
      <c r="AU87" s="387"/>
      <c r="AV87" s="387"/>
      <c r="AW87" s="387"/>
      <c r="AX87" s="387"/>
      <c r="AY87" s="387"/>
      <c r="AZ87" s="387"/>
      <c r="BA87" s="387"/>
      <c r="BB87" s="387"/>
      <c r="BC87" s="387"/>
      <c r="BD87" s="387"/>
      <c r="BE87" s="387"/>
      <c r="BF87" s="387"/>
      <c r="BG87" s="387"/>
      <c r="BH87" s="479"/>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63" t="b">
        <f>AND(Y88="",Y89="")</f>
        <v>1</v>
      </c>
      <c r="CU87" s="63" t="b">
        <f>AND(AQ88="",AQ89="")</f>
        <v>1</v>
      </c>
      <c r="CV87" s="63" t="b">
        <f>AND(BI88="",BI89="")</f>
        <v>1</v>
      </c>
      <c r="CW87" s="63" t="b">
        <f>AND(CA88="",CA89="")</f>
        <v>1</v>
      </c>
    </row>
    <row r="88" spans="3:101" customFormat="1" ht="30.9" customHeight="1" x14ac:dyDescent="0.2">
      <c r="C88" s="81"/>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643"/>
      <c r="Z88" s="644"/>
      <c r="AA88" s="644"/>
      <c r="AB88" s="644"/>
      <c r="AC88" s="644"/>
      <c r="AD88" s="644"/>
      <c r="AE88" s="644"/>
      <c r="AF88" s="644"/>
      <c r="AG88" s="644"/>
      <c r="AH88" s="644"/>
      <c r="AI88" s="644"/>
      <c r="AJ88" s="644"/>
      <c r="AK88" s="644"/>
      <c r="AL88" s="644"/>
      <c r="AM88" s="644"/>
      <c r="AN88" s="644"/>
      <c r="AO88" s="644"/>
      <c r="AP88" s="645"/>
      <c r="AQ88" s="643"/>
      <c r="AR88" s="644"/>
      <c r="AS88" s="644"/>
      <c r="AT88" s="644"/>
      <c r="AU88" s="644"/>
      <c r="AV88" s="644"/>
      <c r="AW88" s="644"/>
      <c r="AX88" s="644"/>
      <c r="AY88" s="644"/>
      <c r="AZ88" s="644"/>
      <c r="BA88" s="644"/>
      <c r="BB88" s="644"/>
      <c r="BC88" s="644"/>
      <c r="BD88" s="644"/>
      <c r="BE88" s="644"/>
      <c r="BF88" s="644"/>
      <c r="BG88" s="644"/>
      <c r="BH88" s="645"/>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63"/>
      <c r="CU88" s="63"/>
      <c r="CV88" s="63"/>
      <c r="CW88" s="63"/>
    </row>
    <row r="89" spans="3:101" customFormat="1" ht="30.9" customHeight="1" thickBot="1" x14ac:dyDescent="0.25">
      <c r="C89" s="81"/>
      <c r="E89" s="432"/>
      <c r="F89" s="433"/>
      <c r="G89" s="434"/>
      <c r="H89" s="734" t="s">
        <v>57</v>
      </c>
      <c r="I89" s="735"/>
      <c r="J89" s="735"/>
      <c r="K89" s="771" t="s">
        <v>401</v>
      </c>
      <c r="L89" s="771"/>
      <c r="M89" s="771"/>
      <c r="N89" s="771"/>
      <c r="O89" s="771"/>
      <c r="P89" s="771"/>
      <c r="Q89" s="771"/>
      <c r="R89" s="771"/>
      <c r="S89" s="771"/>
      <c r="T89" s="771"/>
      <c r="U89" s="771"/>
      <c r="V89" s="771"/>
      <c r="W89" s="771"/>
      <c r="X89" s="772"/>
      <c r="Y89" s="737"/>
      <c r="Z89" s="738"/>
      <c r="AA89" s="738"/>
      <c r="AB89" s="738"/>
      <c r="AC89" s="738"/>
      <c r="AD89" s="738"/>
      <c r="AE89" s="738"/>
      <c r="AF89" s="738"/>
      <c r="AG89" s="738"/>
      <c r="AH89" s="738"/>
      <c r="AI89" s="738"/>
      <c r="AJ89" s="738"/>
      <c r="AK89" s="738"/>
      <c r="AL89" s="738"/>
      <c r="AM89" s="738"/>
      <c r="AN89" s="738"/>
      <c r="AO89" s="738"/>
      <c r="AP89" s="739"/>
      <c r="AQ89" s="737"/>
      <c r="AR89" s="738"/>
      <c r="AS89" s="738"/>
      <c r="AT89" s="738"/>
      <c r="AU89" s="738"/>
      <c r="AV89" s="738"/>
      <c r="AW89" s="738"/>
      <c r="AX89" s="738"/>
      <c r="AY89" s="738"/>
      <c r="AZ89" s="738"/>
      <c r="BA89" s="738"/>
      <c r="BB89" s="738"/>
      <c r="BC89" s="738"/>
      <c r="BD89" s="738"/>
      <c r="BE89" s="738"/>
      <c r="BF89" s="738"/>
      <c r="BG89" s="738"/>
      <c r="BH89" s="739"/>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63"/>
      <c r="CU89" s="63"/>
      <c r="CV89" s="63"/>
      <c r="CW89" s="63"/>
    </row>
    <row r="90" spans="3:101" customFormat="1" ht="30.9" customHeight="1" thickBot="1" x14ac:dyDescent="0.25">
      <c r="C90" s="81"/>
      <c r="E90" s="764" t="s">
        <v>402</v>
      </c>
      <c r="F90" s="765"/>
      <c r="G90" s="765"/>
      <c r="H90" s="765"/>
      <c r="I90" s="765"/>
      <c r="J90" s="765"/>
      <c r="K90" s="765"/>
      <c r="L90" s="765"/>
      <c r="M90" s="765"/>
      <c r="N90" s="765"/>
      <c r="O90" s="765"/>
      <c r="P90" s="765"/>
      <c r="Q90" s="765"/>
      <c r="R90" s="765"/>
      <c r="S90" s="765"/>
      <c r="T90" s="765"/>
      <c r="U90" s="765"/>
      <c r="V90" s="765"/>
      <c r="W90" s="765"/>
      <c r="X90" s="766"/>
      <c r="Y90" s="655"/>
      <c r="Z90" s="656"/>
      <c r="AA90" s="656"/>
      <c r="AB90" s="656"/>
      <c r="AC90" s="656"/>
      <c r="AD90" s="656"/>
      <c r="AE90" s="656"/>
      <c r="AF90" s="656"/>
      <c r="AG90" s="656"/>
      <c r="AH90" s="656"/>
      <c r="AI90" s="656"/>
      <c r="AJ90" s="656"/>
      <c r="AK90" s="656"/>
      <c r="AL90" s="656"/>
      <c r="AM90" s="656"/>
      <c r="AN90" s="656"/>
      <c r="AO90" s="656"/>
      <c r="AP90" s="657"/>
      <c r="AQ90" s="655"/>
      <c r="AR90" s="656"/>
      <c r="AS90" s="656"/>
      <c r="AT90" s="656"/>
      <c r="AU90" s="656"/>
      <c r="AV90" s="656"/>
      <c r="AW90" s="656"/>
      <c r="AX90" s="656"/>
      <c r="AY90" s="656"/>
      <c r="AZ90" s="656"/>
      <c r="BA90" s="656"/>
      <c r="BB90" s="656"/>
      <c r="BC90" s="656"/>
      <c r="BD90" s="656"/>
      <c r="BE90" s="656"/>
      <c r="BF90" s="656"/>
      <c r="BG90" s="656"/>
      <c r="BH90" s="657"/>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63"/>
      <c r="CU90" s="63"/>
      <c r="CV90" s="63"/>
      <c r="CW90" s="63"/>
    </row>
    <row r="91" spans="3:101" customFormat="1" ht="30.9" customHeight="1" x14ac:dyDescent="0.2">
      <c r="C91" s="81"/>
      <c r="E91" s="768" t="s">
        <v>403</v>
      </c>
      <c r="F91" s="769"/>
      <c r="G91" s="769"/>
      <c r="H91" s="769"/>
      <c r="I91" s="769"/>
      <c r="J91" s="769"/>
      <c r="K91" s="769"/>
      <c r="L91" s="769"/>
      <c r="M91" s="769"/>
      <c r="N91" s="769"/>
      <c r="O91" s="769"/>
      <c r="P91" s="769"/>
      <c r="Q91" s="769"/>
      <c r="R91" s="769"/>
      <c r="S91" s="769"/>
      <c r="T91" s="769"/>
      <c r="U91" s="769"/>
      <c r="V91" s="769"/>
      <c r="W91" s="769"/>
      <c r="X91" s="770"/>
      <c r="Y91" s="386" t="str">
        <f>IF(CT91=TRUE,"",SUM(Y92,Y93,Y97))</f>
        <v/>
      </c>
      <c r="Z91" s="387"/>
      <c r="AA91" s="387"/>
      <c r="AB91" s="387"/>
      <c r="AC91" s="387"/>
      <c r="AD91" s="387"/>
      <c r="AE91" s="387"/>
      <c r="AF91" s="387"/>
      <c r="AG91" s="387"/>
      <c r="AH91" s="387"/>
      <c r="AI91" s="387"/>
      <c r="AJ91" s="387"/>
      <c r="AK91" s="387"/>
      <c r="AL91" s="387"/>
      <c r="AM91" s="387"/>
      <c r="AN91" s="387"/>
      <c r="AO91" s="387"/>
      <c r="AP91" s="479"/>
      <c r="AQ91" s="386" t="str">
        <f>IF(CU91=TRUE,"",SUM(AQ92,AQ93,AQ97))</f>
        <v/>
      </c>
      <c r="AR91" s="387"/>
      <c r="AS91" s="387"/>
      <c r="AT91" s="387"/>
      <c r="AU91" s="387"/>
      <c r="AV91" s="387"/>
      <c r="AW91" s="387"/>
      <c r="AX91" s="387"/>
      <c r="AY91" s="387"/>
      <c r="AZ91" s="387"/>
      <c r="BA91" s="387"/>
      <c r="BB91" s="387"/>
      <c r="BC91" s="387"/>
      <c r="BD91" s="387"/>
      <c r="BE91" s="387"/>
      <c r="BF91" s="387"/>
      <c r="BG91" s="387"/>
      <c r="BH91" s="479"/>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63" t="b">
        <f>AND(Y92="",Y93="",Y97="")</f>
        <v>1</v>
      </c>
      <c r="CU91" s="63" t="b">
        <f>AND(AQ92="",AQ93="",AQ97="")</f>
        <v>1</v>
      </c>
      <c r="CV91" s="63" t="b">
        <f>AND(BI92="",BI93="",BI97="")</f>
        <v>1</v>
      </c>
      <c r="CW91" s="63" t="b">
        <f>AND(CA92="",CA93="",CA97="")</f>
        <v>1</v>
      </c>
    </row>
    <row r="92" spans="3:101" customFormat="1" ht="30.9" customHeight="1" x14ac:dyDescent="0.2">
      <c r="C92" s="81"/>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790"/>
      <c r="Z92" s="791"/>
      <c r="AA92" s="791"/>
      <c r="AB92" s="791"/>
      <c r="AC92" s="791"/>
      <c r="AD92" s="791"/>
      <c r="AE92" s="791"/>
      <c r="AF92" s="791"/>
      <c r="AG92" s="791"/>
      <c r="AH92" s="791"/>
      <c r="AI92" s="791"/>
      <c r="AJ92" s="791"/>
      <c r="AK92" s="791"/>
      <c r="AL92" s="791"/>
      <c r="AM92" s="791"/>
      <c r="AN92" s="791"/>
      <c r="AO92" s="791"/>
      <c r="AP92" s="792"/>
      <c r="AQ92" s="643"/>
      <c r="AR92" s="644"/>
      <c r="AS92" s="644"/>
      <c r="AT92" s="644"/>
      <c r="AU92" s="644"/>
      <c r="AV92" s="644"/>
      <c r="AW92" s="644"/>
      <c r="AX92" s="644"/>
      <c r="AY92" s="644"/>
      <c r="AZ92" s="644"/>
      <c r="BA92" s="644"/>
      <c r="BB92" s="644"/>
      <c r="BC92" s="644"/>
      <c r="BD92" s="644"/>
      <c r="BE92" s="644"/>
      <c r="BF92" s="644"/>
      <c r="BG92" s="644"/>
      <c r="BH92" s="645"/>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63"/>
      <c r="CU92" s="63"/>
      <c r="CV92" s="63"/>
      <c r="CW92" s="63"/>
    </row>
    <row r="93" spans="3:101" customFormat="1" ht="30.9" customHeight="1" x14ac:dyDescent="0.2">
      <c r="C93" s="81"/>
      <c r="E93" s="429"/>
      <c r="F93" s="430"/>
      <c r="G93" s="430"/>
      <c r="H93" s="793" t="s">
        <v>57</v>
      </c>
      <c r="I93" s="794"/>
      <c r="J93" s="794"/>
      <c r="K93" s="794" t="s">
        <v>24</v>
      </c>
      <c r="L93" s="794"/>
      <c r="M93" s="794"/>
      <c r="N93" s="794"/>
      <c r="O93" s="794"/>
      <c r="P93" s="794"/>
      <c r="Q93" s="794"/>
      <c r="R93" s="794"/>
      <c r="S93" s="794"/>
      <c r="T93" s="794"/>
      <c r="U93" s="794"/>
      <c r="V93" s="794"/>
      <c r="W93" s="794"/>
      <c r="X93" s="795"/>
      <c r="Y93" s="796" t="str">
        <f>IF(CT93=TRUE,"",SUM(Y94,Y95))</f>
        <v/>
      </c>
      <c r="Z93" s="797"/>
      <c r="AA93" s="797"/>
      <c r="AB93" s="797"/>
      <c r="AC93" s="797"/>
      <c r="AD93" s="797"/>
      <c r="AE93" s="797"/>
      <c r="AF93" s="797"/>
      <c r="AG93" s="797"/>
      <c r="AH93" s="797"/>
      <c r="AI93" s="797"/>
      <c r="AJ93" s="797"/>
      <c r="AK93" s="797"/>
      <c r="AL93" s="797"/>
      <c r="AM93" s="797"/>
      <c r="AN93" s="797"/>
      <c r="AO93" s="797"/>
      <c r="AP93" s="798"/>
      <c r="AQ93" s="796" t="str">
        <f>IF(CU93=TRUE,"",SUM(AQ94,AQ95))</f>
        <v/>
      </c>
      <c r="AR93" s="797"/>
      <c r="AS93" s="797"/>
      <c r="AT93" s="797"/>
      <c r="AU93" s="797"/>
      <c r="AV93" s="797"/>
      <c r="AW93" s="797"/>
      <c r="AX93" s="797"/>
      <c r="AY93" s="797"/>
      <c r="AZ93" s="797"/>
      <c r="BA93" s="797"/>
      <c r="BB93" s="797"/>
      <c r="BC93" s="797"/>
      <c r="BD93" s="797"/>
      <c r="BE93" s="797"/>
      <c r="BF93" s="797"/>
      <c r="BG93" s="797"/>
      <c r="BH93" s="798"/>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63" t="b">
        <f>AND(Y94="",Y95="")</f>
        <v>1</v>
      </c>
      <c r="CU93" s="63" t="b">
        <f>AND(AQ94="",AQ95="")</f>
        <v>1</v>
      </c>
      <c r="CV93" s="63" t="b">
        <f>AND(BI94="",BI95="")</f>
        <v>1</v>
      </c>
      <c r="CW93" s="63" t="b">
        <f>AND(CA94="",CA95="")</f>
        <v>1</v>
      </c>
    </row>
    <row r="94" spans="3:101" customFormat="1" ht="30.9" customHeight="1" x14ac:dyDescent="0.2">
      <c r="C94" s="81"/>
      <c r="E94" s="429"/>
      <c r="F94" s="430"/>
      <c r="G94" s="430"/>
      <c r="H94" s="800" t="s">
        <v>405</v>
      </c>
      <c r="I94" s="801"/>
      <c r="J94" s="802"/>
      <c r="K94" s="806" t="s">
        <v>497</v>
      </c>
      <c r="L94" s="806"/>
      <c r="M94" s="806"/>
      <c r="N94" s="806"/>
      <c r="O94" s="806"/>
      <c r="P94" s="806"/>
      <c r="Q94" s="806"/>
      <c r="R94" s="806"/>
      <c r="S94" s="806"/>
      <c r="T94" s="806"/>
      <c r="U94" s="806"/>
      <c r="V94" s="806"/>
      <c r="W94" s="806"/>
      <c r="X94" s="807"/>
      <c r="Y94" s="761"/>
      <c r="Z94" s="762"/>
      <c r="AA94" s="762"/>
      <c r="AB94" s="762"/>
      <c r="AC94" s="762"/>
      <c r="AD94" s="762"/>
      <c r="AE94" s="762"/>
      <c r="AF94" s="762"/>
      <c r="AG94" s="762"/>
      <c r="AH94" s="762"/>
      <c r="AI94" s="762"/>
      <c r="AJ94" s="762"/>
      <c r="AK94" s="762"/>
      <c r="AL94" s="762"/>
      <c r="AM94" s="762"/>
      <c r="AN94" s="762"/>
      <c r="AO94" s="762"/>
      <c r="AP94" s="763"/>
      <c r="AQ94" s="389"/>
      <c r="AR94" s="390"/>
      <c r="AS94" s="390"/>
      <c r="AT94" s="390"/>
      <c r="AU94" s="390"/>
      <c r="AV94" s="390"/>
      <c r="AW94" s="390"/>
      <c r="AX94" s="390"/>
      <c r="AY94" s="390"/>
      <c r="AZ94" s="390"/>
      <c r="BA94" s="390"/>
      <c r="BB94" s="390"/>
      <c r="BC94" s="390"/>
      <c r="BD94" s="390"/>
      <c r="BE94" s="390"/>
      <c r="BF94" s="390"/>
      <c r="BG94" s="390"/>
      <c r="BH94" s="478"/>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63"/>
      <c r="CU94" s="63"/>
      <c r="CV94" s="63"/>
      <c r="CW94" s="63"/>
    </row>
    <row r="95" spans="3:101" customFormat="1" ht="30.9" customHeight="1" x14ac:dyDescent="0.2">
      <c r="C95" s="81"/>
      <c r="E95" s="429"/>
      <c r="F95" s="430"/>
      <c r="G95" s="430"/>
      <c r="H95" s="803"/>
      <c r="I95" s="804"/>
      <c r="J95" s="805"/>
      <c r="K95" s="780" t="s">
        <v>406</v>
      </c>
      <c r="L95" s="806"/>
      <c r="M95" s="806"/>
      <c r="N95" s="806"/>
      <c r="O95" s="806"/>
      <c r="P95" s="806"/>
      <c r="Q95" s="806"/>
      <c r="R95" s="806"/>
      <c r="S95" s="806"/>
      <c r="T95" s="806"/>
      <c r="U95" s="806"/>
      <c r="V95" s="806"/>
      <c r="W95" s="806"/>
      <c r="X95" s="807"/>
      <c r="Y95" s="761"/>
      <c r="Z95" s="762"/>
      <c r="AA95" s="762"/>
      <c r="AB95" s="762"/>
      <c r="AC95" s="762"/>
      <c r="AD95" s="762"/>
      <c r="AE95" s="762"/>
      <c r="AF95" s="762"/>
      <c r="AG95" s="762"/>
      <c r="AH95" s="762"/>
      <c r="AI95" s="762"/>
      <c r="AJ95" s="762"/>
      <c r="AK95" s="762"/>
      <c r="AL95" s="762"/>
      <c r="AM95" s="762"/>
      <c r="AN95" s="762"/>
      <c r="AO95" s="762"/>
      <c r="AP95" s="763"/>
      <c r="AQ95" s="389"/>
      <c r="AR95" s="390"/>
      <c r="AS95" s="390"/>
      <c r="AT95" s="390"/>
      <c r="AU95" s="390"/>
      <c r="AV95" s="390"/>
      <c r="AW95" s="390"/>
      <c r="AX95" s="390"/>
      <c r="AY95" s="390"/>
      <c r="AZ95" s="390"/>
      <c r="BA95" s="390"/>
      <c r="BB95" s="390"/>
      <c r="BC95" s="390"/>
      <c r="BD95" s="390"/>
      <c r="BE95" s="390"/>
      <c r="BF95" s="390"/>
      <c r="BG95" s="390"/>
      <c r="BH95" s="478"/>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63"/>
      <c r="CU95" s="63"/>
      <c r="CV95" s="63"/>
      <c r="CW95" s="63"/>
    </row>
    <row r="96" spans="3:101" customFormat="1" ht="30.9" customHeight="1" x14ac:dyDescent="0.2">
      <c r="C96" s="81"/>
      <c r="E96" s="429"/>
      <c r="F96" s="430"/>
      <c r="G96" s="430"/>
      <c r="H96" s="803"/>
      <c r="I96" s="804"/>
      <c r="J96" s="805"/>
      <c r="K96" s="99"/>
      <c r="L96" s="779" t="s">
        <v>407</v>
      </c>
      <c r="M96" s="780"/>
      <c r="N96" s="780"/>
      <c r="O96" s="780"/>
      <c r="P96" s="780"/>
      <c r="Q96" s="780"/>
      <c r="R96" s="780"/>
      <c r="S96" s="780"/>
      <c r="T96" s="780"/>
      <c r="U96" s="780"/>
      <c r="V96" s="780"/>
      <c r="W96" s="780"/>
      <c r="X96" s="781"/>
      <c r="Y96" s="773"/>
      <c r="Z96" s="774"/>
      <c r="AA96" s="774"/>
      <c r="AB96" s="774"/>
      <c r="AC96" s="774"/>
      <c r="AD96" s="774"/>
      <c r="AE96" s="774"/>
      <c r="AF96" s="774"/>
      <c r="AG96" s="774"/>
      <c r="AH96" s="774"/>
      <c r="AI96" s="774"/>
      <c r="AJ96" s="774"/>
      <c r="AK96" s="774"/>
      <c r="AL96" s="774"/>
      <c r="AM96" s="774"/>
      <c r="AN96" s="774"/>
      <c r="AO96" s="774"/>
      <c r="AP96" s="775"/>
      <c r="AQ96" s="776"/>
      <c r="AR96" s="777"/>
      <c r="AS96" s="777"/>
      <c r="AT96" s="777"/>
      <c r="AU96" s="777"/>
      <c r="AV96" s="777"/>
      <c r="AW96" s="777"/>
      <c r="AX96" s="777"/>
      <c r="AY96" s="777"/>
      <c r="AZ96" s="777"/>
      <c r="BA96" s="777"/>
      <c r="BB96" s="777"/>
      <c r="BC96" s="777"/>
      <c r="BD96" s="777"/>
      <c r="BE96" s="777"/>
      <c r="BF96" s="777"/>
      <c r="BG96" s="777"/>
      <c r="BH96" s="778"/>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63"/>
      <c r="CU96" s="63"/>
      <c r="CV96" s="63"/>
      <c r="CW96" s="63"/>
    </row>
    <row r="97" spans="3:101" customFormat="1" ht="30.9" customHeight="1" thickBot="1" x14ac:dyDescent="0.25">
      <c r="C97" s="81"/>
      <c r="E97" s="432"/>
      <c r="F97" s="433"/>
      <c r="G97" s="433"/>
      <c r="H97" s="734" t="s">
        <v>59</v>
      </c>
      <c r="I97" s="735"/>
      <c r="J97" s="735"/>
      <c r="K97" s="735" t="s">
        <v>397</v>
      </c>
      <c r="L97" s="735"/>
      <c r="M97" s="735"/>
      <c r="N97" s="735"/>
      <c r="O97" s="735"/>
      <c r="P97" s="735"/>
      <c r="Q97" s="735"/>
      <c r="R97" s="735"/>
      <c r="S97" s="735"/>
      <c r="T97" s="735"/>
      <c r="U97" s="735"/>
      <c r="V97" s="735"/>
      <c r="W97" s="735"/>
      <c r="X97" s="736"/>
      <c r="Y97" s="783"/>
      <c r="Z97" s="784"/>
      <c r="AA97" s="784"/>
      <c r="AB97" s="784"/>
      <c r="AC97" s="784"/>
      <c r="AD97" s="784"/>
      <c r="AE97" s="784"/>
      <c r="AF97" s="784"/>
      <c r="AG97" s="784"/>
      <c r="AH97" s="784"/>
      <c r="AI97" s="784"/>
      <c r="AJ97" s="784"/>
      <c r="AK97" s="784"/>
      <c r="AL97" s="784"/>
      <c r="AM97" s="784"/>
      <c r="AN97" s="784"/>
      <c r="AO97" s="784"/>
      <c r="AP97" s="785"/>
      <c r="AQ97" s="783"/>
      <c r="AR97" s="784"/>
      <c r="AS97" s="784"/>
      <c r="AT97" s="784"/>
      <c r="AU97" s="784"/>
      <c r="AV97" s="784"/>
      <c r="AW97" s="784"/>
      <c r="AX97" s="784"/>
      <c r="AY97" s="784"/>
      <c r="AZ97" s="784"/>
      <c r="BA97" s="784"/>
      <c r="BB97" s="784"/>
      <c r="BC97" s="784"/>
      <c r="BD97" s="784"/>
      <c r="BE97" s="784"/>
      <c r="BF97" s="784"/>
      <c r="BG97" s="784"/>
      <c r="BH97" s="785"/>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63"/>
      <c r="CU97" s="63"/>
      <c r="CV97" s="63"/>
      <c r="CW97" s="63"/>
    </row>
    <row r="98" spans="3:101" customFormat="1" ht="30.9" customHeight="1" thickBot="1" x14ac:dyDescent="0.25">
      <c r="C98" s="81"/>
      <c r="E98" s="652" t="s">
        <v>408</v>
      </c>
      <c r="F98" s="653"/>
      <c r="G98" s="653"/>
      <c r="H98" s="653"/>
      <c r="I98" s="653"/>
      <c r="J98" s="653"/>
      <c r="K98" s="653"/>
      <c r="L98" s="653"/>
      <c r="M98" s="653"/>
      <c r="N98" s="653"/>
      <c r="O98" s="653"/>
      <c r="P98" s="653"/>
      <c r="Q98" s="653"/>
      <c r="R98" s="653"/>
      <c r="S98" s="653"/>
      <c r="T98" s="653"/>
      <c r="U98" s="653"/>
      <c r="V98" s="653"/>
      <c r="W98" s="653"/>
      <c r="X98" s="654"/>
      <c r="Y98" s="655"/>
      <c r="Z98" s="656"/>
      <c r="AA98" s="656"/>
      <c r="AB98" s="656"/>
      <c r="AC98" s="656"/>
      <c r="AD98" s="656"/>
      <c r="AE98" s="656"/>
      <c r="AF98" s="656"/>
      <c r="AG98" s="656"/>
      <c r="AH98" s="656"/>
      <c r="AI98" s="656"/>
      <c r="AJ98" s="656"/>
      <c r="AK98" s="656"/>
      <c r="AL98" s="656"/>
      <c r="AM98" s="656"/>
      <c r="AN98" s="656"/>
      <c r="AO98" s="656"/>
      <c r="AP98" s="657"/>
      <c r="AQ98" s="655"/>
      <c r="AR98" s="656"/>
      <c r="AS98" s="656"/>
      <c r="AT98" s="656"/>
      <c r="AU98" s="656"/>
      <c r="AV98" s="656"/>
      <c r="AW98" s="656"/>
      <c r="AX98" s="656"/>
      <c r="AY98" s="656"/>
      <c r="AZ98" s="656"/>
      <c r="BA98" s="656"/>
      <c r="BB98" s="656"/>
      <c r="BC98" s="656"/>
      <c r="BD98" s="656"/>
      <c r="BE98" s="656"/>
      <c r="BF98" s="656"/>
      <c r="BG98" s="656"/>
      <c r="BH98" s="657"/>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63"/>
      <c r="CU98" s="63"/>
      <c r="CV98" s="63"/>
      <c r="CW98" s="63"/>
    </row>
    <row r="99" spans="3:101" customFormat="1" ht="30.9" customHeight="1" x14ac:dyDescent="0.2">
      <c r="C99" s="81"/>
      <c r="E99" s="450" t="s">
        <v>409</v>
      </c>
      <c r="F99" s="451"/>
      <c r="G99" s="451"/>
      <c r="H99" s="451"/>
      <c r="I99" s="451"/>
      <c r="J99" s="451"/>
      <c r="K99" s="451"/>
      <c r="L99" s="451"/>
      <c r="M99" s="451"/>
      <c r="N99" s="451"/>
      <c r="O99" s="451"/>
      <c r="P99" s="451"/>
      <c r="Q99" s="451"/>
      <c r="R99" s="451"/>
      <c r="S99" s="451"/>
      <c r="T99" s="451"/>
      <c r="U99" s="451"/>
      <c r="V99" s="451"/>
      <c r="W99" s="451"/>
      <c r="X99" s="452"/>
      <c r="Y99" s="386" t="str">
        <f>IF(CT99=TRUE,"",SUM(Y100:AP101))</f>
        <v/>
      </c>
      <c r="Z99" s="387"/>
      <c r="AA99" s="387"/>
      <c r="AB99" s="387"/>
      <c r="AC99" s="387"/>
      <c r="AD99" s="387"/>
      <c r="AE99" s="387"/>
      <c r="AF99" s="387"/>
      <c r="AG99" s="387"/>
      <c r="AH99" s="387"/>
      <c r="AI99" s="387"/>
      <c r="AJ99" s="387"/>
      <c r="AK99" s="387"/>
      <c r="AL99" s="387"/>
      <c r="AM99" s="387"/>
      <c r="AN99" s="387"/>
      <c r="AO99" s="387"/>
      <c r="AP99" s="479"/>
      <c r="AQ99" s="386" t="str">
        <f>IF(CU99=TRUE,"",SUM(AQ100:BH101))</f>
        <v/>
      </c>
      <c r="AR99" s="387"/>
      <c r="AS99" s="387"/>
      <c r="AT99" s="387"/>
      <c r="AU99" s="387"/>
      <c r="AV99" s="387"/>
      <c r="AW99" s="387"/>
      <c r="AX99" s="387"/>
      <c r="AY99" s="387"/>
      <c r="AZ99" s="387"/>
      <c r="BA99" s="387"/>
      <c r="BB99" s="387"/>
      <c r="BC99" s="387"/>
      <c r="BD99" s="387"/>
      <c r="BE99" s="387"/>
      <c r="BF99" s="387"/>
      <c r="BG99" s="387"/>
      <c r="BH99" s="479"/>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63" t="b">
        <f>AND(Y100="",Y101="")</f>
        <v>1</v>
      </c>
      <c r="CU99" s="63" t="b">
        <f>AND(AQ100="",AQ101="")</f>
        <v>1</v>
      </c>
      <c r="CV99" s="63" t="b">
        <f>AND(BI100="",BI101="")</f>
        <v>1</v>
      </c>
      <c r="CW99" s="63" t="b">
        <f>AND(CA100="",CA101="")</f>
        <v>1</v>
      </c>
    </row>
    <row r="100" spans="3:101" customFormat="1" ht="30.9" customHeight="1" x14ac:dyDescent="0.2">
      <c r="C100" s="81"/>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643"/>
      <c r="Z100" s="644"/>
      <c r="AA100" s="644"/>
      <c r="AB100" s="644"/>
      <c r="AC100" s="644"/>
      <c r="AD100" s="644"/>
      <c r="AE100" s="644"/>
      <c r="AF100" s="644"/>
      <c r="AG100" s="644"/>
      <c r="AH100" s="644"/>
      <c r="AI100" s="644"/>
      <c r="AJ100" s="644"/>
      <c r="AK100" s="644"/>
      <c r="AL100" s="644"/>
      <c r="AM100" s="644"/>
      <c r="AN100" s="644"/>
      <c r="AO100" s="644"/>
      <c r="AP100" s="645"/>
      <c r="AQ100" s="643"/>
      <c r="AR100" s="644"/>
      <c r="AS100" s="644"/>
      <c r="AT100" s="644"/>
      <c r="AU100" s="644"/>
      <c r="AV100" s="644"/>
      <c r="AW100" s="644"/>
      <c r="AX100" s="644"/>
      <c r="AY100" s="644"/>
      <c r="AZ100" s="644"/>
      <c r="BA100" s="644"/>
      <c r="BB100" s="644"/>
      <c r="BC100" s="644"/>
      <c r="BD100" s="644"/>
      <c r="BE100" s="644"/>
      <c r="BF100" s="644"/>
      <c r="BG100" s="644"/>
      <c r="BH100" s="645"/>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63"/>
      <c r="CU100" s="63"/>
      <c r="CV100" s="63"/>
      <c r="CW100" s="63"/>
    </row>
    <row r="101" spans="3:101" customFormat="1" ht="30.9" customHeight="1" thickBot="1" x14ac:dyDescent="0.25">
      <c r="C101" s="81"/>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737"/>
      <c r="Z101" s="738"/>
      <c r="AA101" s="738"/>
      <c r="AB101" s="738"/>
      <c r="AC101" s="738"/>
      <c r="AD101" s="738"/>
      <c r="AE101" s="738"/>
      <c r="AF101" s="738"/>
      <c r="AG101" s="738"/>
      <c r="AH101" s="738"/>
      <c r="AI101" s="738"/>
      <c r="AJ101" s="738"/>
      <c r="AK101" s="738"/>
      <c r="AL101" s="738"/>
      <c r="AM101" s="738"/>
      <c r="AN101" s="738"/>
      <c r="AO101" s="738"/>
      <c r="AP101" s="739"/>
      <c r="AQ101" s="737"/>
      <c r="AR101" s="738"/>
      <c r="AS101" s="738"/>
      <c r="AT101" s="738"/>
      <c r="AU101" s="738"/>
      <c r="AV101" s="738"/>
      <c r="AW101" s="738"/>
      <c r="AX101" s="738"/>
      <c r="AY101" s="738"/>
      <c r="AZ101" s="738"/>
      <c r="BA101" s="738"/>
      <c r="BB101" s="738"/>
      <c r="BC101" s="738"/>
      <c r="BD101" s="738"/>
      <c r="BE101" s="738"/>
      <c r="BF101" s="738"/>
      <c r="BG101" s="738"/>
      <c r="BH101" s="739"/>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63"/>
      <c r="CU101" s="63"/>
      <c r="CV101" s="63"/>
      <c r="CW101" s="63"/>
    </row>
    <row r="102" spans="3:101" customFormat="1" ht="30.9" customHeight="1" thickBot="1" x14ac:dyDescent="0.25">
      <c r="C102" s="81"/>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655"/>
      <c r="Z102" s="656"/>
      <c r="AA102" s="656"/>
      <c r="AB102" s="656"/>
      <c r="AC102" s="656"/>
      <c r="AD102" s="656"/>
      <c r="AE102" s="656"/>
      <c r="AF102" s="656"/>
      <c r="AG102" s="656"/>
      <c r="AH102" s="656"/>
      <c r="AI102" s="656"/>
      <c r="AJ102" s="656"/>
      <c r="AK102" s="656"/>
      <c r="AL102" s="656"/>
      <c r="AM102" s="656"/>
      <c r="AN102" s="656"/>
      <c r="AO102" s="656"/>
      <c r="AP102" s="657"/>
      <c r="AQ102" s="655"/>
      <c r="AR102" s="656"/>
      <c r="AS102" s="656"/>
      <c r="AT102" s="656"/>
      <c r="AU102" s="656"/>
      <c r="AV102" s="656"/>
      <c r="AW102" s="656"/>
      <c r="AX102" s="656"/>
      <c r="AY102" s="656"/>
      <c r="AZ102" s="656"/>
      <c r="BA102" s="656"/>
      <c r="BB102" s="656"/>
      <c r="BC102" s="656"/>
      <c r="BD102" s="656"/>
      <c r="BE102" s="656"/>
      <c r="BF102" s="656"/>
      <c r="BG102" s="656"/>
      <c r="BH102" s="657"/>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63"/>
      <c r="CU102" s="63"/>
      <c r="CV102" s="63"/>
      <c r="CW102" s="63"/>
    </row>
    <row r="103" spans="3:101" customFormat="1" ht="30.9" customHeight="1" thickBot="1" x14ac:dyDescent="0.25">
      <c r="C103" s="81"/>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655"/>
      <c r="Z103" s="656"/>
      <c r="AA103" s="656"/>
      <c r="AB103" s="656"/>
      <c r="AC103" s="656"/>
      <c r="AD103" s="656"/>
      <c r="AE103" s="656"/>
      <c r="AF103" s="656"/>
      <c r="AG103" s="656"/>
      <c r="AH103" s="656"/>
      <c r="AI103" s="656"/>
      <c r="AJ103" s="656"/>
      <c r="AK103" s="656"/>
      <c r="AL103" s="656"/>
      <c r="AM103" s="656"/>
      <c r="AN103" s="656"/>
      <c r="AO103" s="656"/>
      <c r="AP103" s="657"/>
      <c r="AQ103" s="655"/>
      <c r="AR103" s="656"/>
      <c r="AS103" s="656"/>
      <c r="AT103" s="656"/>
      <c r="AU103" s="656"/>
      <c r="AV103" s="656"/>
      <c r="AW103" s="656"/>
      <c r="AX103" s="656"/>
      <c r="AY103" s="656"/>
      <c r="AZ103" s="656"/>
      <c r="BA103" s="656"/>
      <c r="BB103" s="656"/>
      <c r="BC103" s="656"/>
      <c r="BD103" s="656"/>
      <c r="BE103" s="656"/>
      <c r="BF103" s="656"/>
      <c r="BG103" s="656"/>
      <c r="BH103" s="657"/>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63"/>
      <c r="CU103" s="63"/>
      <c r="CV103" s="63"/>
      <c r="CW103" s="63"/>
    </row>
    <row r="104" spans="3:101" customFormat="1" ht="30.9" customHeight="1" x14ac:dyDescent="0.2">
      <c r="C104" s="81"/>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386" t="str">
        <f>IF(CT104=TRUE,"",SUM(Y105:AP107))</f>
        <v/>
      </c>
      <c r="Z104" s="387"/>
      <c r="AA104" s="387"/>
      <c r="AB104" s="387"/>
      <c r="AC104" s="387"/>
      <c r="AD104" s="387"/>
      <c r="AE104" s="387"/>
      <c r="AF104" s="387"/>
      <c r="AG104" s="387"/>
      <c r="AH104" s="387"/>
      <c r="AI104" s="387"/>
      <c r="AJ104" s="387"/>
      <c r="AK104" s="387"/>
      <c r="AL104" s="387"/>
      <c r="AM104" s="387"/>
      <c r="AN104" s="387"/>
      <c r="AO104" s="387"/>
      <c r="AP104" s="479"/>
      <c r="AQ104" s="386" t="str">
        <f>IF(CU104=TRUE,"",SUM(AQ105:BH107))</f>
        <v/>
      </c>
      <c r="AR104" s="387"/>
      <c r="AS104" s="387"/>
      <c r="AT104" s="387"/>
      <c r="AU104" s="387"/>
      <c r="AV104" s="387"/>
      <c r="AW104" s="387"/>
      <c r="AX104" s="387"/>
      <c r="AY104" s="387"/>
      <c r="AZ104" s="387"/>
      <c r="BA104" s="387"/>
      <c r="BB104" s="387"/>
      <c r="BC104" s="387"/>
      <c r="BD104" s="387"/>
      <c r="BE104" s="387"/>
      <c r="BF104" s="387"/>
      <c r="BG104" s="387"/>
      <c r="BH104" s="479"/>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63" t="b">
        <f>AND(Y105="",Y106="",Y107="")</f>
        <v>1</v>
      </c>
      <c r="CU104" s="63" t="b">
        <f>AND(AQ105="",AQ106="",AQ107="")</f>
        <v>1</v>
      </c>
      <c r="CV104" s="63" t="b">
        <f>AND(BI105="",BI106="",BI107="")</f>
        <v>1</v>
      </c>
      <c r="CW104" s="63" t="b">
        <f>AND(CA105="",CA106="",CA107="")</f>
        <v>1</v>
      </c>
    </row>
    <row r="105" spans="3:101" customFormat="1" ht="30.9" customHeight="1" x14ac:dyDescent="0.2">
      <c r="C105" s="81"/>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643"/>
      <c r="Z105" s="644"/>
      <c r="AA105" s="644"/>
      <c r="AB105" s="644"/>
      <c r="AC105" s="644"/>
      <c r="AD105" s="644"/>
      <c r="AE105" s="644"/>
      <c r="AF105" s="644"/>
      <c r="AG105" s="644"/>
      <c r="AH105" s="644"/>
      <c r="AI105" s="644"/>
      <c r="AJ105" s="644"/>
      <c r="AK105" s="644"/>
      <c r="AL105" s="644"/>
      <c r="AM105" s="644"/>
      <c r="AN105" s="644"/>
      <c r="AO105" s="644"/>
      <c r="AP105" s="645"/>
      <c r="AQ105" s="643"/>
      <c r="AR105" s="644"/>
      <c r="AS105" s="644"/>
      <c r="AT105" s="644"/>
      <c r="AU105" s="644"/>
      <c r="AV105" s="644"/>
      <c r="AW105" s="644"/>
      <c r="AX105" s="644"/>
      <c r="AY105" s="644"/>
      <c r="AZ105" s="644"/>
      <c r="BA105" s="644"/>
      <c r="BB105" s="644"/>
      <c r="BC105" s="644"/>
      <c r="BD105" s="644"/>
      <c r="BE105" s="644"/>
      <c r="BF105" s="644"/>
      <c r="BG105" s="644"/>
      <c r="BH105" s="645"/>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63"/>
      <c r="CU105" s="63"/>
      <c r="CV105" s="63"/>
      <c r="CW105" s="63"/>
    </row>
    <row r="106" spans="3:101" customFormat="1" ht="30.9" customHeight="1" x14ac:dyDescent="0.2">
      <c r="C106" s="81"/>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389"/>
      <c r="Z106" s="390"/>
      <c r="AA106" s="390"/>
      <c r="AB106" s="390"/>
      <c r="AC106" s="390"/>
      <c r="AD106" s="390"/>
      <c r="AE106" s="390"/>
      <c r="AF106" s="390"/>
      <c r="AG106" s="390"/>
      <c r="AH106" s="390"/>
      <c r="AI106" s="390"/>
      <c r="AJ106" s="390"/>
      <c r="AK106" s="390"/>
      <c r="AL106" s="390"/>
      <c r="AM106" s="390"/>
      <c r="AN106" s="390"/>
      <c r="AO106" s="390"/>
      <c r="AP106" s="478"/>
      <c r="AQ106" s="389"/>
      <c r="AR106" s="390"/>
      <c r="AS106" s="390"/>
      <c r="AT106" s="390"/>
      <c r="AU106" s="390"/>
      <c r="AV106" s="390"/>
      <c r="AW106" s="390"/>
      <c r="AX106" s="390"/>
      <c r="AY106" s="390"/>
      <c r="AZ106" s="390"/>
      <c r="BA106" s="390"/>
      <c r="BB106" s="390"/>
      <c r="BC106" s="390"/>
      <c r="BD106" s="390"/>
      <c r="BE106" s="390"/>
      <c r="BF106" s="390"/>
      <c r="BG106" s="390"/>
      <c r="BH106" s="478"/>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63"/>
      <c r="CU106" s="63"/>
      <c r="CV106" s="63"/>
      <c r="CW106" s="63"/>
    </row>
    <row r="107" spans="3:101" customFormat="1" ht="30.9" customHeight="1" thickBot="1" x14ac:dyDescent="0.25">
      <c r="C107" s="81"/>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737"/>
      <c r="Z107" s="738"/>
      <c r="AA107" s="738"/>
      <c r="AB107" s="738"/>
      <c r="AC107" s="738"/>
      <c r="AD107" s="738"/>
      <c r="AE107" s="738"/>
      <c r="AF107" s="738"/>
      <c r="AG107" s="738"/>
      <c r="AH107" s="738"/>
      <c r="AI107" s="738"/>
      <c r="AJ107" s="738"/>
      <c r="AK107" s="738"/>
      <c r="AL107" s="738"/>
      <c r="AM107" s="738"/>
      <c r="AN107" s="738"/>
      <c r="AO107" s="738"/>
      <c r="AP107" s="739"/>
      <c r="AQ107" s="737"/>
      <c r="AR107" s="738"/>
      <c r="AS107" s="738"/>
      <c r="AT107" s="738"/>
      <c r="AU107" s="738"/>
      <c r="AV107" s="738"/>
      <c r="AW107" s="738"/>
      <c r="AX107" s="738"/>
      <c r="AY107" s="738"/>
      <c r="AZ107" s="738"/>
      <c r="BA107" s="738"/>
      <c r="BB107" s="738"/>
      <c r="BC107" s="738"/>
      <c r="BD107" s="738"/>
      <c r="BE107" s="738"/>
      <c r="BF107" s="738"/>
      <c r="BG107" s="738"/>
      <c r="BH107" s="739"/>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63"/>
      <c r="CU107" s="63"/>
      <c r="CV107" s="63"/>
      <c r="CW107" s="63"/>
    </row>
    <row r="108" spans="3:101" customFormat="1" ht="30.9" customHeight="1" thickBot="1" x14ac:dyDescent="0.25">
      <c r="C108" s="81"/>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833" t="str">
        <f>IF(CT108=TRUE,"",SUM(Y81:Y86,Y88:Y89,Y90,Y92:Y93,Y97,Y98,Y100:Y101,Y102,Y103,Y105:Y107))</f>
        <v/>
      </c>
      <c r="Z108" s="834"/>
      <c r="AA108" s="834"/>
      <c r="AB108" s="834"/>
      <c r="AC108" s="834"/>
      <c r="AD108" s="834"/>
      <c r="AE108" s="834"/>
      <c r="AF108" s="834"/>
      <c r="AG108" s="834"/>
      <c r="AH108" s="834"/>
      <c r="AI108" s="834"/>
      <c r="AJ108" s="834"/>
      <c r="AK108" s="834"/>
      <c r="AL108" s="834"/>
      <c r="AM108" s="834"/>
      <c r="AN108" s="834"/>
      <c r="AO108" s="834"/>
      <c r="AP108" s="835"/>
      <c r="AQ108" s="824" t="str">
        <f>IF(CU108=TRUE,"",SUM(AQ81:AQ86,AQ88:AQ89,AQ90,AQ92:AQ93,AQ97,AQ98,AQ100:AQ101,AQ102,AQ103,AQ105:AQ107))</f>
        <v/>
      </c>
      <c r="AR108" s="825"/>
      <c r="AS108" s="825"/>
      <c r="AT108" s="825"/>
      <c r="AU108" s="825"/>
      <c r="AV108" s="825"/>
      <c r="AW108" s="825"/>
      <c r="AX108" s="825"/>
      <c r="AY108" s="825"/>
      <c r="AZ108" s="825"/>
      <c r="BA108" s="825"/>
      <c r="BB108" s="825"/>
      <c r="BC108" s="825"/>
      <c r="BD108" s="825"/>
      <c r="BE108" s="825"/>
      <c r="BF108" s="825"/>
      <c r="BG108" s="825"/>
      <c r="BH108" s="836"/>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t="b">
        <f>AND(Y80="",Y87="",Y90="",Y91="",Y98="",Y99="",Y102="",Y103="",Y104="")</f>
        <v>1</v>
      </c>
      <c r="CU108" s="66" t="b">
        <f>AND(AQ80="",AQ87="",AQ90="",AQ91="",AQ98="",AQ99="",AQ102="",AQ103="",AQ104="")</f>
        <v>1</v>
      </c>
      <c r="CV108" s="66" t="b">
        <f>AND(BI80="",BI87="",BI90="",BI91="",BI98="",BI99="",BI102="",BI103="",BI104="")</f>
        <v>1</v>
      </c>
      <c r="CW108" s="66" t="b">
        <f>AND(CA80="",CA87="",CA90="",CA91="",CA98="",CA99="",CA102="",CA103="",CA104="")</f>
        <v>1</v>
      </c>
    </row>
    <row r="109" spans="3:101" customFormat="1" ht="30.9" customHeight="1" thickBot="1" x14ac:dyDescent="0.25">
      <c r="C109" s="81"/>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837"/>
      <c r="Z109" s="838"/>
      <c r="AA109" s="838"/>
      <c r="AB109" s="838"/>
      <c r="AC109" s="838"/>
      <c r="AD109" s="838"/>
      <c r="AE109" s="838"/>
      <c r="AF109" s="838"/>
      <c r="AG109" s="838"/>
      <c r="AH109" s="838"/>
      <c r="AI109" s="838"/>
      <c r="AJ109" s="838"/>
      <c r="AK109" s="838"/>
      <c r="AL109" s="838"/>
      <c r="AM109" s="838"/>
      <c r="AN109" s="838"/>
      <c r="AO109" s="838"/>
      <c r="AP109" s="839"/>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c r="CN109" s="143"/>
      <c r="CO109" s="143"/>
      <c r="CP109" s="143"/>
      <c r="CQ109" s="143"/>
      <c r="CR109" s="143"/>
      <c r="CS109" s="81"/>
      <c r="CT109" s="63" t="b">
        <f>AND(Y109="",Y110="",Y111="",Y112="")</f>
        <v>1</v>
      </c>
      <c r="CU109" s="63"/>
      <c r="CV109" s="63"/>
      <c r="CW109" s="63"/>
    </row>
    <row r="110" spans="3:101" customFormat="1" ht="30.9" customHeight="1" thickBot="1" x14ac:dyDescent="0.25">
      <c r="C110" s="81"/>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818"/>
      <c r="Z110" s="819"/>
      <c r="AA110" s="819"/>
      <c r="AB110" s="819"/>
      <c r="AC110" s="819"/>
      <c r="AD110" s="819"/>
      <c r="AE110" s="819"/>
      <c r="AF110" s="819"/>
      <c r="AG110" s="819"/>
      <c r="AH110" s="819"/>
      <c r="AI110" s="819"/>
      <c r="AJ110" s="819"/>
      <c r="AK110" s="819"/>
      <c r="AL110" s="819"/>
      <c r="AM110" s="819"/>
      <c r="AN110" s="819"/>
      <c r="AO110" s="819"/>
      <c r="AP110" s="820"/>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c r="CN110" s="143"/>
      <c r="CO110" s="143"/>
      <c r="CP110" s="143"/>
      <c r="CQ110" s="143"/>
      <c r="CR110" s="143"/>
      <c r="CS110" s="81"/>
      <c r="CT110" s="63"/>
      <c r="CU110" s="63"/>
      <c r="CV110" s="63"/>
      <c r="CW110" s="63"/>
    </row>
    <row r="111" spans="3:101" customFormat="1" ht="30.9" customHeight="1" thickBot="1" x14ac:dyDescent="0.25">
      <c r="C111" s="81"/>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818"/>
      <c r="Z111" s="819"/>
      <c r="AA111" s="819"/>
      <c r="AB111" s="819"/>
      <c r="AC111" s="819"/>
      <c r="AD111" s="819"/>
      <c r="AE111" s="819"/>
      <c r="AF111" s="819"/>
      <c r="AG111" s="819"/>
      <c r="AH111" s="819"/>
      <c r="AI111" s="819"/>
      <c r="AJ111" s="819"/>
      <c r="AK111" s="819"/>
      <c r="AL111" s="819"/>
      <c r="AM111" s="819"/>
      <c r="AN111" s="819"/>
      <c r="AO111" s="819"/>
      <c r="AP111" s="820"/>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c r="CN111" s="143"/>
      <c r="CO111" s="143"/>
      <c r="CP111" s="143"/>
      <c r="CQ111" s="143"/>
      <c r="CR111" s="143"/>
      <c r="CS111" s="81"/>
      <c r="CT111" s="63"/>
      <c r="CU111" s="63"/>
      <c r="CV111" s="63"/>
      <c r="CW111" s="63"/>
    </row>
    <row r="112" spans="3:101" customFormat="1" ht="30.9" customHeight="1" thickBot="1" x14ac:dyDescent="0.25">
      <c r="C112" s="81"/>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818"/>
      <c r="Z112" s="819"/>
      <c r="AA112" s="819"/>
      <c r="AB112" s="819"/>
      <c r="AC112" s="819"/>
      <c r="AD112" s="819"/>
      <c r="AE112" s="819"/>
      <c r="AF112" s="819"/>
      <c r="AG112" s="819"/>
      <c r="AH112" s="819"/>
      <c r="AI112" s="819"/>
      <c r="AJ112" s="819"/>
      <c r="AK112" s="819"/>
      <c r="AL112" s="819"/>
      <c r="AM112" s="819"/>
      <c r="AN112" s="819"/>
      <c r="AO112" s="819"/>
      <c r="AP112" s="820"/>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c r="CN112" s="143"/>
      <c r="CO112" s="143"/>
      <c r="CP112" s="143"/>
      <c r="CQ112" s="143"/>
      <c r="CR112" s="143"/>
      <c r="CS112" s="81"/>
      <c r="CT112" s="63"/>
      <c r="CU112" s="63"/>
      <c r="CV112" s="63"/>
      <c r="CW112" s="63"/>
    </row>
    <row r="113" spans="3:101" customFormat="1" ht="30.9" customHeight="1" thickBot="1" x14ac:dyDescent="0.25">
      <c r="C113" s="81"/>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824" t="str">
        <f>IF(CT109=TRUE,"",SUM(Y81:Y86,Y88:Y89,Y90,Y92:Y93,Y97,Y98,Y100:Y101,Y102,Y103,Y105:Y107,Y109:Y112))</f>
        <v/>
      </c>
      <c r="Z113" s="825"/>
      <c r="AA113" s="825"/>
      <c r="AB113" s="825"/>
      <c r="AC113" s="825"/>
      <c r="AD113" s="825"/>
      <c r="AE113" s="825"/>
      <c r="AF113" s="825"/>
      <c r="AG113" s="825"/>
      <c r="AH113" s="825"/>
      <c r="AI113" s="825"/>
      <c r="AJ113" s="825"/>
      <c r="AK113" s="825"/>
      <c r="AL113" s="825"/>
      <c r="AM113" s="825"/>
      <c r="AN113" s="825"/>
      <c r="AO113" s="825"/>
      <c r="AP113" s="826"/>
      <c r="AQ113" s="143"/>
      <c r="AR113" s="143"/>
      <c r="AS113" s="143"/>
      <c r="AT113" s="143"/>
      <c r="AU113" s="143"/>
      <c r="AV113" s="143"/>
      <c r="AW113" s="143"/>
      <c r="AX113" s="143"/>
      <c r="AY113" s="143"/>
      <c r="AZ113" s="143"/>
      <c r="BA113" s="143"/>
      <c r="BB113" s="143"/>
      <c r="BC113" s="143"/>
      <c r="BD113" s="143"/>
      <c r="BE113" s="143"/>
      <c r="BF113" s="143"/>
      <c r="BG113" s="143"/>
      <c r="BH113" s="143"/>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81"/>
      <c r="CT113" s="63"/>
      <c r="CU113" s="63"/>
      <c r="CV113" s="63"/>
      <c r="CW113" s="63"/>
    </row>
    <row r="114" spans="3:101" customFormat="1" ht="60" customHeight="1" thickTop="1" x14ac:dyDescent="0.2">
      <c r="C114" s="81"/>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63"/>
      <c r="CU114" s="63"/>
      <c r="CV114" s="63"/>
      <c r="CW114" s="63"/>
    </row>
    <row r="115" spans="3:101" customFormat="1" ht="16.5" customHeight="1" x14ac:dyDescent="0.2">
      <c r="C115" s="81"/>
      <c r="BI115" s="1204" t="str">
        <f>IF(BI365=1,"",BK346)</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D283</f>
        <v>20240220GA</v>
      </c>
      <c r="CD115" s="379"/>
      <c r="CE115" s="379"/>
      <c r="CF115" s="379"/>
      <c r="CG115" s="379"/>
      <c r="CH115" s="379"/>
      <c r="CI115" s="379"/>
      <c r="CJ115" s="379"/>
      <c r="CK115" s="379"/>
      <c r="CL115" s="379"/>
      <c r="CM115" s="379"/>
      <c r="CN115" s="379"/>
      <c r="CO115" s="379"/>
      <c r="CP115" s="379"/>
      <c r="CQ115" s="379"/>
      <c r="CS115" s="81"/>
      <c r="CT115" s="63"/>
      <c r="CU115" s="63"/>
      <c r="CV115" s="63"/>
      <c r="CW115" s="63"/>
    </row>
    <row r="116" spans="3:101" customFormat="1" ht="16.5" customHeight="1" x14ac:dyDescent="0.2">
      <c r="C116" s="81"/>
      <c r="CG116" s="7"/>
      <c r="CH116" s="7"/>
      <c r="CI116" s="7"/>
      <c r="CJ116" s="7"/>
      <c r="CK116" s="7"/>
      <c r="CL116" s="7"/>
      <c r="CM116" s="7"/>
      <c r="CN116" s="7"/>
      <c r="CO116" s="7"/>
      <c r="CP116" s="7"/>
      <c r="CQ116" s="7"/>
      <c r="CR116" s="7"/>
      <c r="CS116" s="76"/>
      <c r="CT116" s="62"/>
      <c r="CU116" s="62"/>
      <c r="CV116" s="63"/>
      <c r="CW116" s="63"/>
    </row>
    <row r="117" spans="3:101" customFormat="1" ht="9.75" customHeight="1" x14ac:dyDescent="0.2">
      <c r="C117" s="81"/>
      <c r="CC117" s="7"/>
      <c r="CD117" s="7"/>
      <c r="CE117" s="7"/>
      <c r="CF117" s="7"/>
      <c r="CG117" s="7"/>
      <c r="CH117" s="7"/>
      <c r="CI117" s="7"/>
      <c r="CJ117" s="7"/>
      <c r="CK117" s="7"/>
      <c r="CL117" s="7"/>
      <c r="CM117" s="7"/>
      <c r="CN117" s="7"/>
      <c r="CO117" s="7"/>
      <c r="CP117" s="7"/>
      <c r="CQ117" s="7"/>
      <c r="CR117" s="7"/>
      <c r="CS117" s="81"/>
      <c r="CT117" s="63"/>
      <c r="CU117" s="63"/>
      <c r="CV117" s="63"/>
      <c r="CW117" s="63"/>
    </row>
    <row r="118" spans="3:101" customFormat="1" ht="24.75" customHeight="1" x14ac:dyDescent="0.2">
      <c r="C118" s="81"/>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63"/>
      <c r="CU118" s="63"/>
      <c r="CV118" s="63"/>
      <c r="CW118" s="63"/>
    </row>
    <row r="119" spans="3:101" customFormat="1" ht="24.75" customHeight="1" thickBot="1" x14ac:dyDescent="0.3">
      <c r="C119" s="81"/>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63"/>
      <c r="CU119" s="63"/>
      <c r="CV119" s="63"/>
      <c r="CW119" s="63"/>
    </row>
    <row r="120" spans="3:101" customFormat="1" ht="24.75" customHeight="1" thickTop="1" x14ac:dyDescent="0.2">
      <c r="C120" s="81"/>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63"/>
      <c r="CU120" s="63"/>
      <c r="CV120" s="63"/>
      <c r="CW120" s="63"/>
    </row>
    <row r="121" spans="3:101" customFormat="1" ht="39" customHeight="1" x14ac:dyDescent="0.2">
      <c r="C121" s="81"/>
      <c r="E121" s="712" t="str">
        <f>IF(U14="","",U14)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63"/>
      <c r="CU121" s="63"/>
      <c r="CV121" s="63"/>
      <c r="CW121" s="63"/>
    </row>
    <row r="122" spans="3:101" customFormat="1" ht="15" customHeight="1" thickBot="1" x14ac:dyDescent="0.25">
      <c r="C122" s="81"/>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63"/>
      <c r="CU122" s="63"/>
      <c r="CV122" s="63"/>
      <c r="CW122" s="63"/>
    </row>
    <row r="123" spans="3:101" customFormat="1" ht="15" customHeight="1" thickTop="1" thickBot="1" x14ac:dyDescent="0.25">
      <c r="C123" s="81"/>
      <c r="BI123" s="718" t="str">
        <f ca="1">CONCATENATE("（",D272,D270,"年4月1日～",D274,D271,"年3月31日　単位：円）")</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63"/>
      <c r="CU123" s="63"/>
      <c r="CV123" s="63"/>
      <c r="CW123" s="63"/>
    </row>
    <row r="124" spans="3:101" customFormat="1" ht="18" customHeight="1" thickTop="1" x14ac:dyDescent="0.2">
      <c r="C124" s="81"/>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63"/>
      <c r="CU124" s="63"/>
      <c r="CV124" s="63"/>
      <c r="CW124" s="63"/>
    </row>
    <row r="125" spans="3:101" customFormat="1" ht="18" customHeight="1" x14ac:dyDescent="0.2">
      <c r="C125" s="81"/>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63"/>
      <c r="CU125" s="63"/>
      <c r="CV125" s="63"/>
      <c r="CW125" s="63"/>
    </row>
    <row r="126" spans="3:101" customFormat="1" ht="36" customHeight="1" thickBot="1" x14ac:dyDescent="0.25">
      <c r="C126" s="81"/>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63"/>
      <c r="CU126" s="63"/>
      <c r="CV126" s="63"/>
      <c r="CW126" s="63"/>
    </row>
    <row r="127" spans="3:101" customFormat="1" ht="39.9" customHeight="1" x14ac:dyDescent="0.2">
      <c r="C127" s="81"/>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861" t="str">
        <f>IF(CT127=TRUE,"",SUM(Y129,Y131,Y133,Y135,Y136,Y137,Y138))</f>
        <v/>
      </c>
      <c r="Z127" s="862"/>
      <c r="AA127" s="862"/>
      <c r="AB127" s="862"/>
      <c r="AC127" s="862"/>
      <c r="AD127" s="862"/>
      <c r="AE127" s="862"/>
      <c r="AF127" s="862"/>
      <c r="AG127" s="862"/>
      <c r="AH127" s="862"/>
      <c r="AI127" s="862"/>
      <c r="AJ127" s="862"/>
      <c r="AK127" s="862"/>
      <c r="AL127" s="862"/>
      <c r="AM127" s="862"/>
      <c r="AN127" s="862"/>
      <c r="AO127" s="862"/>
      <c r="AP127" s="863"/>
      <c r="AQ127" s="861" t="str">
        <f>IF(CU127=TRUE,"",SUM(AQ129,AQ131,AQ133,AQ135,AQ136,AQ137,AQ138))</f>
        <v/>
      </c>
      <c r="AR127" s="862"/>
      <c r="AS127" s="862"/>
      <c r="AT127" s="862"/>
      <c r="AU127" s="862"/>
      <c r="AV127" s="862"/>
      <c r="AW127" s="862"/>
      <c r="AX127" s="862"/>
      <c r="AY127" s="862"/>
      <c r="AZ127" s="862"/>
      <c r="BA127" s="862"/>
      <c r="BB127" s="862"/>
      <c r="BC127" s="862"/>
      <c r="BD127" s="862"/>
      <c r="BE127" s="862"/>
      <c r="BF127" s="862"/>
      <c r="BG127" s="862"/>
      <c r="BH127" s="863"/>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t="b">
        <f>AND(Y128="",Y132="",Y136="",Y137="",Y138="")</f>
        <v>1</v>
      </c>
      <c r="CU127" s="103" t="b">
        <f>AND(AQ128="",AQ132="",AQ136="",AQ137="",AQ138="")</f>
        <v>1</v>
      </c>
      <c r="CV127" s="103" t="b">
        <f>AND(BI128="",BI132="",BI136="",BI137="",BI138="")</f>
        <v>1</v>
      </c>
      <c r="CW127" s="103" t="b">
        <f>AND(CA128="",CA132="",CA136="",CA137="",CA138="")</f>
        <v>1</v>
      </c>
    </row>
    <row r="128" spans="3:101" customFormat="1" ht="35.1" customHeight="1" x14ac:dyDescent="0.2">
      <c r="C128" s="81"/>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894" t="str">
        <f>IF(CT128=TRUE,"",SUM(Y129,Y131))</f>
        <v/>
      </c>
      <c r="Z128" s="895"/>
      <c r="AA128" s="895"/>
      <c r="AB128" s="895"/>
      <c r="AC128" s="895"/>
      <c r="AD128" s="895"/>
      <c r="AE128" s="895"/>
      <c r="AF128" s="895"/>
      <c r="AG128" s="895"/>
      <c r="AH128" s="895"/>
      <c r="AI128" s="895"/>
      <c r="AJ128" s="895"/>
      <c r="AK128" s="895"/>
      <c r="AL128" s="895"/>
      <c r="AM128" s="895"/>
      <c r="AN128" s="895"/>
      <c r="AO128" s="895"/>
      <c r="AP128" s="896"/>
      <c r="AQ128" s="894" t="str">
        <f>IF(CU128=TRUE,"",SUM(AQ129,AQ131))</f>
        <v/>
      </c>
      <c r="AR128" s="895"/>
      <c r="AS128" s="895"/>
      <c r="AT128" s="895"/>
      <c r="AU128" s="895"/>
      <c r="AV128" s="895"/>
      <c r="AW128" s="895"/>
      <c r="AX128" s="895"/>
      <c r="AY128" s="895"/>
      <c r="AZ128" s="895"/>
      <c r="BA128" s="895"/>
      <c r="BB128" s="895"/>
      <c r="BC128" s="895"/>
      <c r="BD128" s="895"/>
      <c r="BE128" s="895"/>
      <c r="BF128" s="895"/>
      <c r="BG128" s="895"/>
      <c r="BH128" s="896"/>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63" t="b">
        <f>AND(Y129="",Y131="")</f>
        <v>1</v>
      </c>
      <c r="CU128" s="63" t="b">
        <f>AND(AQ129="",AQ131="")</f>
        <v>1</v>
      </c>
      <c r="CV128" s="63" t="b">
        <f>AND(BI129="",BI131="")</f>
        <v>1</v>
      </c>
      <c r="CW128" s="63" t="b">
        <f>AND(CA129="",CA131="")</f>
        <v>1</v>
      </c>
    </row>
    <row r="129" spans="3:101" customFormat="1" ht="32.1" customHeight="1" x14ac:dyDescent="0.2">
      <c r="C129" s="81"/>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63"/>
      <c r="CU129" s="63"/>
      <c r="CV129" s="63"/>
      <c r="CW129" s="63"/>
    </row>
    <row r="130" spans="3:101" customFormat="1" ht="32.1" customHeight="1" x14ac:dyDescent="0.2">
      <c r="C130" s="81"/>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840"/>
      <c r="Z130" s="841"/>
      <c r="AA130" s="841"/>
      <c r="AB130" s="841"/>
      <c r="AC130" s="841"/>
      <c r="AD130" s="841"/>
      <c r="AE130" s="841"/>
      <c r="AF130" s="841"/>
      <c r="AG130" s="841"/>
      <c r="AH130" s="841"/>
      <c r="AI130" s="841"/>
      <c r="AJ130" s="841"/>
      <c r="AK130" s="841"/>
      <c r="AL130" s="841"/>
      <c r="AM130" s="841"/>
      <c r="AN130" s="841"/>
      <c r="AO130" s="841"/>
      <c r="AP130" s="843"/>
      <c r="AQ130" s="840"/>
      <c r="AR130" s="841"/>
      <c r="AS130" s="841"/>
      <c r="AT130" s="841"/>
      <c r="AU130" s="841"/>
      <c r="AV130" s="841"/>
      <c r="AW130" s="841"/>
      <c r="AX130" s="841"/>
      <c r="AY130" s="841"/>
      <c r="AZ130" s="841"/>
      <c r="BA130" s="841"/>
      <c r="BB130" s="841"/>
      <c r="BC130" s="841"/>
      <c r="BD130" s="841"/>
      <c r="BE130" s="841"/>
      <c r="BF130" s="841"/>
      <c r="BG130" s="841"/>
      <c r="BH130" s="843"/>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63"/>
      <c r="CU130" s="63"/>
      <c r="CV130" s="63"/>
      <c r="CW130" s="63"/>
    </row>
    <row r="131" spans="3:101" customFormat="1" ht="32.1" customHeight="1" x14ac:dyDescent="0.2">
      <c r="C131" s="81"/>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907"/>
      <c r="Z131" s="907"/>
      <c r="AA131" s="907"/>
      <c r="AB131" s="907"/>
      <c r="AC131" s="907"/>
      <c r="AD131" s="907"/>
      <c r="AE131" s="907"/>
      <c r="AF131" s="907"/>
      <c r="AG131" s="907"/>
      <c r="AH131" s="907"/>
      <c r="AI131" s="907"/>
      <c r="AJ131" s="907"/>
      <c r="AK131" s="907"/>
      <c r="AL131" s="907"/>
      <c r="AM131" s="907"/>
      <c r="AN131" s="907"/>
      <c r="AO131" s="907"/>
      <c r="AP131" s="907"/>
      <c r="AQ131" s="907"/>
      <c r="AR131" s="907"/>
      <c r="AS131" s="907"/>
      <c r="AT131" s="907"/>
      <c r="AU131" s="907"/>
      <c r="AV131" s="907"/>
      <c r="AW131" s="907"/>
      <c r="AX131" s="907"/>
      <c r="AY131" s="907"/>
      <c r="AZ131" s="907"/>
      <c r="BA131" s="907"/>
      <c r="BB131" s="907"/>
      <c r="BC131" s="907"/>
      <c r="BD131" s="907"/>
      <c r="BE131" s="907"/>
      <c r="BF131" s="907"/>
      <c r="BG131" s="907"/>
      <c r="BH131" s="907"/>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63"/>
      <c r="CU131" s="63"/>
      <c r="CV131" s="63"/>
      <c r="CW131" s="63"/>
    </row>
    <row r="132" spans="3:101" customFormat="1" ht="32.1" customHeight="1" x14ac:dyDescent="0.2">
      <c r="C132" s="81"/>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871" t="str">
        <f>IF(CT132=TRUE,"",SUM(Y133,Y135))</f>
        <v/>
      </c>
      <c r="Z132" s="871"/>
      <c r="AA132" s="871"/>
      <c r="AB132" s="871"/>
      <c r="AC132" s="871"/>
      <c r="AD132" s="871"/>
      <c r="AE132" s="871"/>
      <c r="AF132" s="871"/>
      <c r="AG132" s="871"/>
      <c r="AH132" s="871"/>
      <c r="AI132" s="871"/>
      <c r="AJ132" s="871"/>
      <c r="AK132" s="871"/>
      <c r="AL132" s="871"/>
      <c r="AM132" s="871"/>
      <c r="AN132" s="871"/>
      <c r="AO132" s="871"/>
      <c r="AP132" s="871"/>
      <c r="AQ132" s="871" t="str">
        <f>IF(CU132=TRUE,"",SUM(AQ133,AQ135))</f>
        <v/>
      </c>
      <c r="AR132" s="871"/>
      <c r="AS132" s="871"/>
      <c r="AT132" s="871"/>
      <c r="AU132" s="871"/>
      <c r="AV132" s="871"/>
      <c r="AW132" s="871"/>
      <c r="AX132" s="871"/>
      <c r="AY132" s="871"/>
      <c r="AZ132" s="871"/>
      <c r="BA132" s="871"/>
      <c r="BB132" s="871"/>
      <c r="BC132" s="871"/>
      <c r="BD132" s="871"/>
      <c r="BE132" s="871"/>
      <c r="BF132" s="871"/>
      <c r="BG132" s="871"/>
      <c r="BH132" s="871"/>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63" t="b">
        <f>AND(Y133="",Y135="")</f>
        <v>1</v>
      </c>
      <c r="CU132" s="63" t="b">
        <f>AND(AQ133="",AQ135="")</f>
        <v>1</v>
      </c>
      <c r="CV132" s="63" t="b">
        <f>AND(BI133="",BI135="")</f>
        <v>1</v>
      </c>
      <c r="CW132" s="63" t="b">
        <f>AND(CA133="",CA135="")</f>
        <v>1</v>
      </c>
    </row>
    <row r="133" spans="3:101" customFormat="1" ht="32.1" customHeight="1" x14ac:dyDescent="0.2">
      <c r="C133" s="81"/>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63"/>
      <c r="CU133" s="63"/>
      <c r="CV133" s="63"/>
      <c r="CW133" s="63"/>
    </row>
    <row r="134" spans="3:101" customFormat="1" ht="32.1" customHeight="1" x14ac:dyDescent="0.2">
      <c r="C134" s="81"/>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840"/>
      <c r="Z134" s="841"/>
      <c r="AA134" s="841"/>
      <c r="AB134" s="841"/>
      <c r="AC134" s="841"/>
      <c r="AD134" s="841"/>
      <c r="AE134" s="841"/>
      <c r="AF134" s="841"/>
      <c r="AG134" s="841"/>
      <c r="AH134" s="841"/>
      <c r="AI134" s="841"/>
      <c r="AJ134" s="841"/>
      <c r="AK134" s="841"/>
      <c r="AL134" s="841"/>
      <c r="AM134" s="841"/>
      <c r="AN134" s="841"/>
      <c r="AO134" s="841"/>
      <c r="AP134" s="843"/>
      <c r="AQ134" s="840"/>
      <c r="AR134" s="841"/>
      <c r="AS134" s="841"/>
      <c r="AT134" s="841"/>
      <c r="AU134" s="841"/>
      <c r="AV134" s="841"/>
      <c r="AW134" s="841"/>
      <c r="AX134" s="841"/>
      <c r="AY134" s="841"/>
      <c r="AZ134" s="841"/>
      <c r="BA134" s="841"/>
      <c r="BB134" s="841"/>
      <c r="BC134" s="841"/>
      <c r="BD134" s="841"/>
      <c r="BE134" s="841"/>
      <c r="BF134" s="841"/>
      <c r="BG134" s="841"/>
      <c r="BH134" s="843"/>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63"/>
      <c r="CU134" s="63"/>
      <c r="CV134" s="63"/>
      <c r="CW134" s="63"/>
    </row>
    <row r="135" spans="3:101" customFormat="1" ht="32.1" customHeight="1" x14ac:dyDescent="0.2">
      <c r="C135" s="81"/>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907"/>
      <c r="Z135" s="907"/>
      <c r="AA135" s="907"/>
      <c r="AB135" s="907"/>
      <c r="AC135" s="907"/>
      <c r="AD135" s="907"/>
      <c r="AE135" s="907"/>
      <c r="AF135" s="907"/>
      <c r="AG135" s="907"/>
      <c r="AH135" s="907"/>
      <c r="AI135" s="907"/>
      <c r="AJ135" s="907"/>
      <c r="AK135" s="907"/>
      <c r="AL135" s="907"/>
      <c r="AM135" s="907"/>
      <c r="AN135" s="907"/>
      <c r="AO135" s="907"/>
      <c r="AP135" s="907"/>
      <c r="AQ135" s="907"/>
      <c r="AR135" s="907"/>
      <c r="AS135" s="907"/>
      <c r="AT135" s="907"/>
      <c r="AU135" s="907"/>
      <c r="AV135" s="907"/>
      <c r="AW135" s="907"/>
      <c r="AX135" s="907"/>
      <c r="AY135" s="907"/>
      <c r="AZ135" s="907"/>
      <c r="BA135" s="907"/>
      <c r="BB135" s="907"/>
      <c r="BC135" s="907"/>
      <c r="BD135" s="907"/>
      <c r="BE135" s="907"/>
      <c r="BF135" s="907"/>
      <c r="BG135" s="907"/>
      <c r="BH135" s="907"/>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63"/>
      <c r="CU135" s="63"/>
      <c r="CV135" s="63"/>
      <c r="CW135" s="63"/>
    </row>
    <row r="136" spans="3:101" customFormat="1" ht="32.1" customHeight="1" x14ac:dyDescent="0.2">
      <c r="C136" s="81"/>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911"/>
      <c r="Z136" s="911"/>
      <c r="AA136" s="911"/>
      <c r="AB136" s="911"/>
      <c r="AC136" s="911"/>
      <c r="AD136" s="911"/>
      <c r="AE136" s="911"/>
      <c r="AF136" s="911"/>
      <c r="AG136" s="911"/>
      <c r="AH136" s="911"/>
      <c r="AI136" s="911"/>
      <c r="AJ136" s="911"/>
      <c r="AK136" s="911"/>
      <c r="AL136" s="911"/>
      <c r="AM136" s="911"/>
      <c r="AN136" s="911"/>
      <c r="AO136" s="911"/>
      <c r="AP136" s="911"/>
      <c r="AQ136" s="911"/>
      <c r="AR136" s="911"/>
      <c r="AS136" s="911"/>
      <c r="AT136" s="911"/>
      <c r="AU136" s="911"/>
      <c r="AV136" s="911"/>
      <c r="AW136" s="911"/>
      <c r="AX136" s="911"/>
      <c r="AY136" s="911"/>
      <c r="AZ136" s="911"/>
      <c r="BA136" s="911"/>
      <c r="BB136" s="911"/>
      <c r="BC136" s="911"/>
      <c r="BD136" s="911"/>
      <c r="BE136" s="911"/>
      <c r="BF136" s="911"/>
      <c r="BG136" s="911"/>
      <c r="BH136" s="911"/>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63"/>
      <c r="CU136" s="63"/>
      <c r="CV136" s="63"/>
      <c r="CW136" s="63"/>
    </row>
    <row r="137" spans="3:101" customFormat="1" ht="32.1" customHeight="1" x14ac:dyDescent="0.2">
      <c r="C137" s="81"/>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911"/>
      <c r="Z137" s="911"/>
      <c r="AA137" s="911"/>
      <c r="AB137" s="911"/>
      <c r="AC137" s="911"/>
      <c r="AD137" s="911"/>
      <c r="AE137" s="911"/>
      <c r="AF137" s="911"/>
      <c r="AG137" s="911"/>
      <c r="AH137" s="911"/>
      <c r="AI137" s="911"/>
      <c r="AJ137" s="911"/>
      <c r="AK137" s="911"/>
      <c r="AL137" s="911"/>
      <c r="AM137" s="911"/>
      <c r="AN137" s="911"/>
      <c r="AO137" s="911"/>
      <c r="AP137" s="911"/>
      <c r="AQ137" s="911"/>
      <c r="AR137" s="911"/>
      <c r="AS137" s="911"/>
      <c r="AT137" s="911"/>
      <c r="AU137" s="911"/>
      <c r="AV137" s="911"/>
      <c r="AW137" s="911"/>
      <c r="AX137" s="911"/>
      <c r="AY137" s="911"/>
      <c r="AZ137" s="911"/>
      <c r="BA137" s="911"/>
      <c r="BB137" s="911"/>
      <c r="BC137" s="911"/>
      <c r="BD137" s="911"/>
      <c r="BE137" s="911"/>
      <c r="BF137" s="911"/>
      <c r="BG137" s="911"/>
      <c r="BH137" s="911"/>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63"/>
      <c r="CU137" s="63"/>
      <c r="CV137" s="63"/>
      <c r="CW137" s="63"/>
    </row>
    <row r="138" spans="3:101" customFormat="1" ht="32.1" customHeight="1" thickBot="1" x14ac:dyDescent="0.25">
      <c r="C138" s="81"/>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923"/>
      <c r="Z138" s="923"/>
      <c r="AA138" s="923"/>
      <c r="AB138" s="923"/>
      <c r="AC138" s="923"/>
      <c r="AD138" s="923"/>
      <c r="AE138" s="923"/>
      <c r="AF138" s="923"/>
      <c r="AG138" s="923"/>
      <c r="AH138" s="923"/>
      <c r="AI138" s="923"/>
      <c r="AJ138" s="923"/>
      <c r="AK138" s="923"/>
      <c r="AL138" s="923"/>
      <c r="AM138" s="923"/>
      <c r="AN138" s="923"/>
      <c r="AO138" s="923"/>
      <c r="AP138" s="923"/>
      <c r="AQ138" s="923"/>
      <c r="AR138" s="923"/>
      <c r="AS138" s="923"/>
      <c r="AT138" s="923"/>
      <c r="AU138" s="923"/>
      <c r="AV138" s="923"/>
      <c r="AW138" s="923"/>
      <c r="AX138" s="923"/>
      <c r="AY138" s="923"/>
      <c r="AZ138" s="923"/>
      <c r="BA138" s="923"/>
      <c r="BB138" s="923"/>
      <c r="BC138" s="923"/>
      <c r="BD138" s="923"/>
      <c r="BE138" s="923"/>
      <c r="BF138" s="923"/>
      <c r="BG138" s="923"/>
      <c r="BH138" s="923"/>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63"/>
      <c r="CU138" s="63"/>
      <c r="CV138" s="63"/>
      <c r="CW138" s="63"/>
    </row>
    <row r="139" spans="3:101" customFormat="1" ht="35.1" customHeight="1" thickBot="1" x14ac:dyDescent="0.25">
      <c r="C139" s="81"/>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888"/>
      <c r="Z139" s="888"/>
      <c r="AA139" s="888"/>
      <c r="AB139" s="888"/>
      <c r="AC139" s="888"/>
      <c r="AD139" s="888"/>
      <c r="AE139" s="888"/>
      <c r="AF139" s="888"/>
      <c r="AG139" s="888"/>
      <c r="AH139" s="888"/>
      <c r="AI139" s="888"/>
      <c r="AJ139" s="888"/>
      <c r="AK139" s="888"/>
      <c r="AL139" s="888"/>
      <c r="AM139" s="888"/>
      <c r="AN139" s="888"/>
      <c r="AO139" s="888"/>
      <c r="AP139" s="888"/>
      <c r="AQ139" s="888"/>
      <c r="AR139" s="888"/>
      <c r="AS139" s="888"/>
      <c r="AT139" s="888"/>
      <c r="AU139" s="888"/>
      <c r="AV139" s="888"/>
      <c r="AW139" s="888"/>
      <c r="AX139" s="888"/>
      <c r="AY139" s="888"/>
      <c r="AZ139" s="888"/>
      <c r="BA139" s="888"/>
      <c r="BB139" s="888"/>
      <c r="BC139" s="888"/>
      <c r="BD139" s="888"/>
      <c r="BE139" s="888"/>
      <c r="BF139" s="888"/>
      <c r="BG139" s="888"/>
      <c r="BH139" s="888"/>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63"/>
      <c r="CU139" s="63"/>
      <c r="CV139" s="63"/>
      <c r="CW139" s="63"/>
    </row>
    <row r="140" spans="3:101" customFormat="1" ht="35.1" customHeight="1" thickBot="1" x14ac:dyDescent="0.25">
      <c r="C140" s="81"/>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888"/>
      <c r="Z140" s="888"/>
      <c r="AA140" s="888"/>
      <c r="AB140" s="888"/>
      <c r="AC140" s="888"/>
      <c r="AD140" s="888"/>
      <c r="AE140" s="888"/>
      <c r="AF140" s="888"/>
      <c r="AG140" s="888"/>
      <c r="AH140" s="888"/>
      <c r="AI140" s="888"/>
      <c r="AJ140" s="888"/>
      <c r="AK140" s="888"/>
      <c r="AL140" s="888"/>
      <c r="AM140" s="888"/>
      <c r="AN140" s="888"/>
      <c r="AO140" s="888"/>
      <c r="AP140" s="888"/>
      <c r="AQ140" s="888"/>
      <c r="AR140" s="888"/>
      <c r="AS140" s="888"/>
      <c r="AT140" s="888"/>
      <c r="AU140" s="888"/>
      <c r="AV140" s="888"/>
      <c r="AW140" s="888"/>
      <c r="AX140" s="888"/>
      <c r="AY140" s="888"/>
      <c r="AZ140" s="888"/>
      <c r="BA140" s="888"/>
      <c r="BB140" s="888"/>
      <c r="BC140" s="888"/>
      <c r="BD140" s="888"/>
      <c r="BE140" s="888"/>
      <c r="BF140" s="888"/>
      <c r="BG140" s="888"/>
      <c r="BH140" s="888"/>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63"/>
      <c r="CU140" s="63"/>
      <c r="CV140" s="63"/>
      <c r="CW140" s="63"/>
    </row>
    <row r="141" spans="3:101" customFormat="1" ht="35.1" customHeight="1" thickBot="1" x14ac:dyDescent="0.25">
      <c r="C141" s="81"/>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888"/>
      <c r="Z141" s="888"/>
      <c r="AA141" s="888"/>
      <c r="AB141" s="888"/>
      <c r="AC141" s="888"/>
      <c r="AD141" s="888"/>
      <c r="AE141" s="888"/>
      <c r="AF141" s="888"/>
      <c r="AG141" s="888"/>
      <c r="AH141" s="888"/>
      <c r="AI141" s="888"/>
      <c r="AJ141" s="888"/>
      <c r="AK141" s="888"/>
      <c r="AL141" s="888"/>
      <c r="AM141" s="888"/>
      <c r="AN141" s="888"/>
      <c r="AO141" s="888"/>
      <c r="AP141" s="888"/>
      <c r="AQ141" s="888"/>
      <c r="AR141" s="888"/>
      <c r="AS141" s="888"/>
      <c r="AT141" s="888"/>
      <c r="AU141" s="888"/>
      <c r="AV141" s="888"/>
      <c r="AW141" s="888"/>
      <c r="AX141" s="888"/>
      <c r="AY141" s="888"/>
      <c r="AZ141" s="888"/>
      <c r="BA141" s="888"/>
      <c r="BB141" s="888"/>
      <c r="BC141" s="888"/>
      <c r="BD141" s="888"/>
      <c r="BE141" s="888"/>
      <c r="BF141" s="888"/>
      <c r="BG141" s="888"/>
      <c r="BH141" s="888"/>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63"/>
      <c r="CU141" s="63"/>
      <c r="CV141" s="63"/>
      <c r="CW141" s="63"/>
    </row>
    <row r="142" spans="3:101" customFormat="1" ht="39.9" customHeight="1" x14ac:dyDescent="0.2">
      <c r="C142" s="81"/>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386" t="str">
        <f>IF(CT142=TRUE,"",SUM(Y143:Y146))</f>
        <v/>
      </c>
      <c r="Z142" s="387"/>
      <c r="AA142" s="387"/>
      <c r="AB142" s="387"/>
      <c r="AC142" s="387"/>
      <c r="AD142" s="387"/>
      <c r="AE142" s="387"/>
      <c r="AF142" s="387"/>
      <c r="AG142" s="387"/>
      <c r="AH142" s="387"/>
      <c r="AI142" s="387"/>
      <c r="AJ142" s="387"/>
      <c r="AK142" s="387"/>
      <c r="AL142" s="387"/>
      <c r="AM142" s="387"/>
      <c r="AN142" s="387"/>
      <c r="AO142" s="387"/>
      <c r="AP142" s="479"/>
      <c r="AQ142" s="386" t="str">
        <f>IF(CU142=TRUE,"",SUM(AQ143:AQ146))</f>
        <v/>
      </c>
      <c r="AR142" s="387"/>
      <c r="AS142" s="387"/>
      <c r="AT142" s="387"/>
      <c r="AU142" s="387"/>
      <c r="AV142" s="387"/>
      <c r="AW142" s="387"/>
      <c r="AX142" s="387"/>
      <c r="AY142" s="387"/>
      <c r="AZ142" s="387"/>
      <c r="BA142" s="387"/>
      <c r="BB142" s="387"/>
      <c r="BC142" s="387"/>
      <c r="BD142" s="387"/>
      <c r="BE142" s="387"/>
      <c r="BF142" s="387"/>
      <c r="BG142" s="387"/>
      <c r="BH142" s="479"/>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63" t="b">
        <f>AND(Y143="",Y144="",Y145="",Y146="")</f>
        <v>1</v>
      </c>
      <c r="CU142" s="63" t="b">
        <f>AND(AQ143="",AQ144="",AQ145="",AQ146="")</f>
        <v>1</v>
      </c>
      <c r="CV142" s="63" t="b">
        <f>AND(BI143="",BI144="",BI145="",BI146="")</f>
        <v>1</v>
      </c>
      <c r="CW142" s="63" t="b">
        <f>AND(CA143="",CA144="",CA145="",CA146="")</f>
        <v>1</v>
      </c>
    </row>
    <row r="143" spans="3:101" customFormat="1" ht="32.1" customHeight="1" x14ac:dyDescent="0.2">
      <c r="C143" s="81"/>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63"/>
      <c r="CU143" s="63"/>
      <c r="CV143" s="63"/>
      <c r="CW143" s="63"/>
    </row>
    <row r="144" spans="3:101" customFormat="1" ht="32.1" customHeight="1" x14ac:dyDescent="0.2">
      <c r="C144" s="81"/>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950"/>
      <c r="Z144" s="950"/>
      <c r="AA144" s="950"/>
      <c r="AB144" s="950"/>
      <c r="AC144" s="950"/>
      <c r="AD144" s="950"/>
      <c r="AE144" s="950"/>
      <c r="AF144" s="950"/>
      <c r="AG144" s="950"/>
      <c r="AH144" s="950"/>
      <c r="AI144" s="950"/>
      <c r="AJ144" s="950"/>
      <c r="AK144" s="950"/>
      <c r="AL144" s="950"/>
      <c r="AM144" s="950"/>
      <c r="AN144" s="950"/>
      <c r="AO144" s="950"/>
      <c r="AP144" s="950"/>
      <c r="AQ144" s="950"/>
      <c r="AR144" s="950"/>
      <c r="AS144" s="950"/>
      <c r="AT144" s="950"/>
      <c r="AU144" s="950"/>
      <c r="AV144" s="950"/>
      <c r="AW144" s="950"/>
      <c r="AX144" s="950"/>
      <c r="AY144" s="950"/>
      <c r="AZ144" s="950"/>
      <c r="BA144" s="950"/>
      <c r="BB144" s="950"/>
      <c r="BC144" s="950"/>
      <c r="BD144" s="950"/>
      <c r="BE144" s="950"/>
      <c r="BF144" s="950"/>
      <c r="BG144" s="950"/>
      <c r="BH144" s="95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63"/>
      <c r="CU144" s="63"/>
      <c r="CV144" s="63"/>
      <c r="CW144" s="63"/>
    </row>
    <row r="145" spans="3:101" customFormat="1" ht="32.1" customHeight="1" x14ac:dyDescent="0.2">
      <c r="C145" s="81"/>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950"/>
      <c r="Z145" s="950"/>
      <c r="AA145" s="950"/>
      <c r="AB145" s="950"/>
      <c r="AC145" s="950"/>
      <c r="AD145" s="950"/>
      <c r="AE145" s="950"/>
      <c r="AF145" s="950"/>
      <c r="AG145" s="950"/>
      <c r="AH145" s="950"/>
      <c r="AI145" s="950"/>
      <c r="AJ145" s="950"/>
      <c r="AK145" s="950"/>
      <c r="AL145" s="950"/>
      <c r="AM145" s="950"/>
      <c r="AN145" s="950"/>
      <c r="AO145" s="950"/>
      <c r="AP145" s="950"/>
      <c r="AQ145" s="950"/>
      <c r="AR145" s="950"/>
      <c r="AS145" s="950"/>
      <c r="AT145" s="950"/>
      <c r="AU145" s="950"/>
      <c r="AV145" s="950"/>
      <c r="AW145" s="950"/>
      <c r="AX145" s="950"/>
      <c r="AY145" s="950"/>
      <c r="AZ145" s="950"/>
      <c r="BA145" s="950"/>
      <c r="BB145" s="950"/>
      <c r="BC145" s="950"/>
      <c r="BD145" s="950"/>
      <c r="BE145" s="950"/>
      <c r="BF145" s="950"/>
      <c r="BG145" s="950"/>
      <c r="BH145" s="95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63"/>
      <c r="CU145" s="63"/>
      <c r="CV145" s="63"/>
      <c r="CW145" s="63"/>
    </row>
    <row r="146" spans="3:101" customFormat="1" ht="32.1" customHeight="1" thickBot="1" x14ac:dyDescent="0.25">
      <c r="C146" s="81"/>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954"/>
      <c r="Z146" s="954"/>
      <c r="AA146" s="954"/>
      <c r="AB146" s="954"/>
      <c r="AC146" s="954"/>
      <c r="AD146" s="954"/>
      <c r="AE146" s="954"/>
      <c r="AF146" s="954"/>
      <c r="AG146" s="954"/>
      <c r="AH146" s="954"/>
      <c r="AI146" s="954"/>
      <c r="AJ146" s="954"/>
      <c r="AK146" s="954"/>
      <c r="AL146" s="954"/>
      <c r="AM146" s="954"/>
      <c r="AN146" s="954"/>
      <c r="AO146" s="954"/>
      <c r="AP146" s="954"/>
      <c r="AQ146" s="954"/>
      <c r="AR146" s="954"/>
      <c r="AS146" s="954"/>
      <c r="AT146" s="954"/>
      <c r="AU146" s="954"/>
      <c r="AV146" s="954"/>
      <c r="AW146" s="954"/>
      <c r="AX146" s="954"/>
      <c r="AY146" s="954"/>
      <c r="AZ146" s="954"/>
      <c r="BA146" s="954"/>
      <c r="BB146" s="954"/>
      <c r="BC146" s="954"/>
      <c r="BD146" s="954"/>
      <c r="BE146" s="954"/>
      <c r="BF146" s="954"/>
      <c r="BG146" s="954"/>
      <c r="BH146" s="954"/>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63"/>
      <c r="CU146" s="63"/>
      <c r="CV146" s="63"/>
      <c r="CW146" s="63"/>
    </row>
    <row r="147" spans="3:101" customFormat="1" ht="39.9" customHeight="1" x14ac:dyDescent="0.2">
      <c r="C147" s="81"/>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918" t="str">
        <f>IF(CT147=TRUE,"",SUM(Y148:AP150))</f>
        <v/>
      </c>
      <c r="Z147" s="918"/>
      <c r="AA147" s="918"/>
      <c r="AB147" s="918"/>
      <c r="AC147" s="918"/>
      <c r="AD147" s="918"/>
      <c r="AE147" s="918"/>
      <c r="AF147" s="918"/>
      <c r="AG147" s="918"/>
      <c r="AH147" s="918"/>
      <c r="AI147" s="918"/>
      <c r="AJ147" s="918"/>
      <c r="AK147" s="918"/>
      <c r="AL147" s="918"/>
      <c r="AM147" s="918"/>
      <c r="AN147" s="918"/>
      <c r="AO147" s="918"/>
      <c r="AP147" s="918"/>
      <c r="AQ147" s="918" t="str">
        <f>IF(CU147=TRUE,"",SUM(AQ148:BH150))</f>
        <v/>
      </c>
      <c r="AR147" s="918"/>
      <c r="AS147" s="918"/>
      <c r="AT147" s="918"/>
      <c r="AU147" s="918"/>
      <c r="AV147" s="918"/>
      <c r="AW147" s="918"/>
      <c r="AX147" s="918"/>
      <c r="AY147" s="918"/>
      <c r="AZ147" s="918"/>
      <c r="BA147" s="918"/>
      <c r="BB147" s="918"/>
      <c r="BC147" s="918"/>
      <c r="BD147" s="918"/>
      <c r="BE147" s="918"/>
      <c r="BF147" s="918"/>
      <c r="BG147" s="918"/>
      <c r="BH147" s="918"/>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63" t="b">
        <f>AND(Y148="",Y149="",Y150="")</f>
        <v>1</v>
      </c>
      <c r="CU147" s="63" t="b">
        <f>AND(AQ148="",AQ149="",AQ150="")</f>
        <v>1</v>
      </c>
      <c r="CV147" s="63" t="b">
        <f>AND(BI148="",BI149="",BI150="")</f>
        <v>1</v>
      </c>
      <c r="CW147" s="63" t="b">
        <f>AND(CA148="",CA149="",CA150="")</f>
        <v>1</v>
      </c>
    </row>
    <row r="148" spans="3:101" customFormat="1" ht="32.1" customHeight="1" x14ac:dyDescent="0.2">
      <c r="C148" s="81"/>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63"/>
      <c r="CU148" s="63"/>
      <c r="CV148" s="63"/>
      <c r="CW148" s="63"/>
    </row>
    <row r="149" spans="3:101" customFormat="1" ht="32.1" customHeight="1" x14ac:dyDescent="0.2">
      <c r="C149" s="81"/>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950"/>
      <c r="Z149" s="950"/>
      <c r="AA149" s="950"/>
      <c r="AB149" s="950"/>
      <c r="AC149" s="950"/>
      <c r="AD149" s="950"/>
      <c r="AE149" s="950"/>
      <c r="AF149" s="950"/>
      <c r="AG149" s="950"/>
      <c r="AH149" s="950"/>
      <c r="AI149" s="950"/>
      <c r="AJ149" s="950"/>
      <c r="AK149" s="950"/>
      <c r="AL149" s="950"/>
      <c r="AM149" s="950"/>
      <c r="AN149" s="950"/>
      <c r="AO149" s="950"/>
      <c r="AP149" s="950"/>
      <c r="AQ149" s="950"/>
      <c r="AR149" s="950"/>
      <c r="AS149" s="950"/>
      <c r="AT149" s="950"/>
      <c r="AU149" s="950"/>
      <c r="AV149" s="950"/>
      <c r="AW149" s="950"/>
      <c r="AX149" s="950"/>
      <c r="AY149" s="950"/>
      <c r="AZ149" s="950"/>
      <c r="BA149" s="950"/>
      <c r="BB149" s="950"/>
      <c r="BC149" s="950"/>
      <c r="BD149" s="950"/>
      <c r="BE149" s="950"/>
      <c r="BF149" s="950"/>
      <c r="BG149" s="950"/>
      <c r="BH149" s="95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63"/>
      <c r="CU149" s="63"/>
      <c r="CV149" s="63"/>
      <c r="CW149" s="63"/>
    </row>
    <row r="150" spans="3:101" customFormat="1" ht="32.1" customHeight="1" thickBot="1" x14ac:dyDescent="0.25">
      <c r="C150" s="81"/>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954"/>
      <c r="Z150" s="954"/>
      <c r="AA150" s="954"/>
      <c r="AB150" s="954"/>
      <c r="AC150" s="954"/>
      <c r="AD150" s="954"/>
      <c r="AE150" s="954"/>
      <c r="AF150" s="954"/>
      <c r="AG150" s="954"/>
      <c r="AH150" s="954"/>
      <c r="AI150" s="954"/>
      <c r="AJ150" s="954"/>
      <c r="AK150" s="954"/>
      <c r="AL150" s="954"/>
      <c r="AM150" s="954"/>
      <c r="AN150" s="954"/>
      <c r="AO150" s="954"/>
      <c r="AP150" s="954"/>
      <c r="AQ150" s="954"/>
      <c r="AR150" s="954"/>
      <c r="AS150" s="954"/>
      <c r="AT150" s="954"/>
      <c r="AU150" s="954"/>
      <c r="AV150" s="954"/>
      <c r="AW150" s="954"/>
      <c r="AX150" s="954"/>
      <c r="AY150" s="954"/>
      <c r="AZ150" s="954"/>
      <c r="BA150" s="954"/>
      <c r="BB150" s="954"/>
      <c r="BC150" s="954"/>
      <c r="BD150" s="954"/>
      <c r="BE150" s="954"/>
      <c r="BF150" s="954"/>
      <c r="BG150" s="954"/>
      <c r="BH150" s="954"/>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63"/>
      <c r="CU150" s="63"/>
      <c r="CV150" s="63"/>
      <c r="CW150" s="63"/>
    </row>
    <row r="151" spans="3:101" customFormat="1" ht="39.9" customHeight="1" thickBot="1" x14ac:dyDescent="0.25">
      <c r="C151" s="81"/>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958" t="str">
        <f>IF(CT151=TRUE,"",SUM(Y129,Y131,Y133,Y135,Y136:AP141,Y143:AP146,Y148:AP150))</f>
        <v/>
      </c>
      <c r="Z151" s="958"/>
      <c r="AA151" s="958"/>
      <c r="AB151" s="958"/>
      <c r="AC151" s="958"/>
      <c r="AD151" s="958"/>
      <c r="AE151" s="958"/>
      <c r="AF151" s="958"/>
      <c r="AG151" s="958"/>
      <c r="AH151" s="958"/>
      <c r="AI151" s="958"/>
      <c r="AJ151" s="958"/>
      <c r="AK151" s="958"/>
      <c r="AL151" s="958"/>
      <c r="AM151" s="958"/>
      <c r="AN151" s="958"/>
      <c r="AO151" s="958"/>
      <c r="AP151" s="958"/>
      <c r="AQ151" s="959" t="str">
        <f>IF(CU151=TRUE,"",SUM(AQ129,AQ131,AQ133,AQ135,AQ136:BH141,AQ143:BH146,AQ148:BH150))</f>
        <v/>
      </c>
      <c r="AR151" s="959"/>
      <c r="AS151" s="959"/>
      <c r="AT151" s="959"/>
      <c r="AU151" s="959"/>
      <c r="AV151" s="959"/>
      <c r="AW151" s="959"/>
      <c r="AX151" s="959"/>
      <c r="AY151" s="959"/>
      <c r="AZ151" s="959"/>
      <c r="BA151" s="959"/>
      <c r="BB151" s="959"/>
      <c r="BC151" s="959"/>
      <c r="BD151" s="959"/>
      <c r="BE151" s="959"/>
      <c r="BF151" s="959"/>
      <c r="BG151" s="959"/>
      <c r="BH151" s="959"/>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t="b">
        <f>AND(Y127="",Y139="",Y140="",Y141="",Y142="",Y147="")</f>
        <v>1</v>
      </c>
      <c r="CU151" s="66" t="b">
        <f>AND(AQ127="",AQ139="",AQ140="",AQ141="",AQ142="",AQ147="")</f>
        <v>1</v>
      </c>
      <c r="CV151" s="66" t="b">
        <f>AND(BI127="",BI139="",BI140="",BI141="",BI142="",BI147="")</f>
        <v>1</v>
      </c>
      <c r="CW151" s="66" t="b">
        <f>AND(CA127="",CA139="",CA140="",CA141="",CA142="",CA147="")</f>
        <v>1</v>
      </c>
    </row>
    <row r="152" spans="3:101" customFormat="1" ht="32.1" customHeight="1" thickBot="1" x14ac:dyDescent="0.25">
      <c r="C152" s="81"/>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837"/>
      <c r="Z152" s="838"/>
      <c r="AA152" s="838"/>
      <c r="AB152" s="838"/>
      <c r="AC152" s="838"/>
      <c r="AD152" s="838"/>
      <c r="AE152" s="838"/>
      <c r="AF152" s="838"/>
      <c r="AG152" s="838"/>
      <c r="AH152" s="838"/>
      <c r="AI152" s="838"/>
      <c r="AJ152" s="838"/>
      <c r="AK152" s="838"/>
      <c r="AL152" s="838"/>
      <c r="AM152" s="838"/>
      <c r="AN152" s="838"/>
      <c r="AO152" s="838"/>
      <c r="AP152" s="839"/>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81"/>
      <c r="CT152" s="63"/>
      <c r="CU152" s="63"/>
      <c r="CV152" s="63"/>
      <c r="CW152" s="63"/>
    </row>
    <row r="153" spans="3:101" customFormat="1" ht="32.1" customHeight="1" thickBot="1" x14ac:dyDescent="0.25">
      <c r="C153" s="81"/>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818"/>
      <c r="Z153" s="819"/>
      <c r="AA153" s="819"/>
      <c r="AB153" s="819"/>
      <c r="AC153" s="819"/>
      <c r="AD153" s="819"/>
      <c r="AE153" s="819"/>
      <c r="AF153" s="819"/>
      <c r="AG153" s="819"/>
      <c r="AH153" s="819"/>
      <c r="AI153" s="819"/>
      <c r="AJ153" s="819"/>
      <c r="AK153" s="819"/>
      <c r="AL153" s="819"/>
      <c r="AM153" s="819"/>
      <c r="AN153" s="819"/>
      <c r="AO153" s="819"/>
      <c r="AP153" s="820"/>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81"/>
      <c r="CT153" s="63"/>
      <c r="CU153" s="63"/>
      <c r="CV153" s="63"/>
      <c r="CW153" s="63"/>
    </row>
    <row r="154" spans="3:101" customFormat="1" ht="32.1" customHeight="1" thickBot="1" x14ac:dyDescent="0.25">
      <c r="C154" s="81"/>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818"/>
      <c r="Z154" s="819"/>
      <c r="AA154" s="819"/>
      <c r="AB154" s="819"/>
      <c r="AC154" s="819"/>
      <c r="AD154" s="819"/>
      <c r="AE154" s="819"/>
      <c r="AF154" s="819"/>
      <c r="AG154" s="819"/>
      <c r="AH154" s="819"/>
      <c r="AI154" s="819"/>
      <c r="AJ154" s="819"/>
      <c r="AK154" s="819"/>
      <c r="AL154" s="819"/>
      <c r="AM154" s="819"/>
      <c r="AN154" s="819"/>
      <c r="AO154" s="819"/>
      <c r="AP154" s="820"/>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81"/>
      <c r="CT154" s="63"/>
      <c r="CU154" s="63"/>
      <c r="CV154" s="63"/>
      <c r="CW154" s="63"/>
    </row>
    <row r="155" spans="3:101" customFormat="1" ht="32.1" customHeight="1" thickBot="1" x14ac:dyDescent="0.25">
      <c r="C155" s="81"/>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818"/>
      <c r="Z155" s="819"/>
      <c r="AA155" s="819"/>
      <c r="AB155" s="819"/>
      <c r="AC155" s="819"/>
      <c r="AD155" s="819"/>
      <c r="AE155" s="819"/>
      <c r="AF155" s="819"/>
      <c r="AG155" s="819"/>
      <c r="AH155" s="819"/>
      <c r="AI155" s="819"/>
      <c r="AJ155" s="819"/>
      <c r="AK155" s="819"/>
      <c r="AL155" s="819"/>
      <c r="AM155" s="819"/>
      <c r="AN155" s="819"/>
      <c r="AO155" s="819"/>
      <c r="AP155" s="820"/>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81"/>
      <c r="CT155" s="63"/>
      <c r="CU155" s="63"/>
      <c r="CV155" s="63"/>
      <c r="CW155" s="63"/>
    </row>
    <row r="156" spans="3:101" customFormat="1" ht="32.1" customHeight="1" thickBot="1" x14ac:dyDescent="0.25">
      <c r="C156" s="81"/>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965" t="str">
        <f>IF(CT156=TRUE,"",SUM(Y129,Y131,Y133,Y135,Y136:AP141,Y143:AP146,Y148:AP150,Y152:AP155))</f>
        <v/>
      </c>
      <c r="Z156" s="966"/>
      <c r="AA156" s="966"/>
      <c r="AB156" s="966"/>
      <c r="AC156" s="966"/>
      <c r="AD156" s="966"/>
      <c r="AE156" s="966"/>
      <c r="AF156" s="966"/>
      <c r="AG156" s="966"/>
      <c r="AH156" s="966"/>
      <c r="AI156" s="966"/>
      <c r="AJ156" s="966"/>
      <c r="AK156" s="966"/>
      <c r="AL156" s="966"/>
      <c r="AM156" s="966"/>
      <c r="AN156" s="966"/>
      <c r="AO156" s="966"/>
      <c r="AP156" s="967"/>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81"/>
      <c r="CT156" s="66" t="b">
        <f>AND(Y152="",Y153="",Y154="",Y155="")</f>
        <v>1</v>
      </c>
      <c r="CU156" s="63"/>
      <c r="CV156" s="63"/>
      <c r="CW156" s="63"/>
    </row>
    <row r="157" spans="3:101" customFormat="1" ht="50.1" customHeight="1" thickTop="1" thickBot="1" x14ac:dyDescent="0.25">
      <c r="C157" s="81"/>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971"/>
      <c r="Z157" s="972"/>
      <c r="AA157" s="972"/>
      <c r="AB157" s="972"/>
      <c r="AC157" s="972"/>
      <c r="AD157" s="972"/>
      <c r="AE157" s="972"/>
      <c r="AF157" s="972"/>
      <c r="AG157" s="972"/>
      <c r="AH157" s="972"/>
      <c r="AI157" s="972"/>
      <c r="AJ157" s="972"/>
      <c r="AK157" s="972"/>
      <c r="AL157" s="972"/>
      <c r="AM157" s="972"/>
      <c r="AN157" s="972"/>
      <c r="AO157" s="972"/>
      <c r="AP157" s="973"/>
      <c r="AQ157" s="947"/>
      <c r="AR157" s="948"/>
      <c r="AS157" s="948"/>
      <c r="AT157" s="948"/>
      <c r="AU157" s="948"/>
      <c r="AV157" s="948"/>
      <c r="AW157" s="948"/>
      <c r="AX157" s="948"/>
      <c r="AY157" s="948"/>
      <c r="AZ157" s="948"/>
      <c r="BA157" s="948"/>
      <c r="BB157" s="948"/>
      <c r="BC157" s="948"/>
      <c r="BD157" s="948"/>
      <c r="BE157" s="948"/>
      <c r="BF157" s="948"/>
      <c r="BG157" s="948"/>
      <c r="BH157" s="949"/>
      <c r="BI157" s="947"/>
      <c r="BJ157" s="948"/>
      <c r="BK157" s="948"/>
      <c r="BL157" s="948"/>
      <c r="BM157" s="948"/>
      <c r="BN157" s="948"/>
      <c r="BO157" s="948"/>
      <c r="BP157" s="948"/>
      <c r="BQ157" s="948"/>
      <c r="BR157" s="948"/>
      <c r="BS157" s="948"/>
      <c r="BT157" s="948"/>
      <c r="BU157" s="948"/>
      <c r="BV157" s="948"/>
      <c r="BW157" s="948"/>
      <c r="BX157" s="948"/>
      <c r="BY157" s="948"/>
      <c r="BZ157" s="949"/>
      <c r="CA157" s="947"/>
      <c r="CB157" s="948"/>
      <c r="CC157" s="948"/>
      <c r="CD157" s="948"/>
      <c r="CE157" s="948"/>
      <c r="CF157" s="948"/>
      <c r="CG157" s="948"/>
      <c r="CH157" s="948"/>
      <c r="CI157" s="948"/>
      <c r="CJ157" s="948"/>
      <c r="CK157" s="948"/>
      <c r="CL157" s="948"/>
      <c r="CM157" s="948"/>
      <c r="CN157" s="948"/>
      <c r="CO157" s="948"/>
      <c r="CP157" s="948"/>
      <c r="CQ157" s="948"/>
      <c r="CR157" s="964"/>
      <c r="CS157" s="81"/>
      <c r="CT157" s="63"/>
      <c r="CU157" s="63"/>
      <c r="CV157" s="63"/>
      <c r="CW157" s="63"/>
    </row>
    <row r="158" spans="3:101" customFormat="1" ht="12.75" customHeight="1" thickTop="1" x14ac:dyDescent="0.2">
      <c r="C158" s="81"/>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63"/>
      <c r="CU158" s="63"/>
      <c r="CV158" s="63"/>
      <c r="CW158" s="63"/>
    </row>
    <row r="159" spans="3:101" customFormat="1" ht="54.9" customHeight="1" x14ac:dyDescent="0.2">
      <c r="C159" s="81"/>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63"/>
      <c r="CU159" s="63"/>
      <c r="CV159" s="63"/>
      <c r="CW159" s="63"/>
    </row>
    <row r="160" spans="3:101" customFormat="1" ht="15" customHeight="1" x14ac:dyDescent="0.2">
      <c r="C160" s="81"/>
      <c r="BI160" s="1204" t="str">
        <f>IF(BI365=1,"",BK346)</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D283</f>
        <v>20240220GA</v>
      </c>
      <c r="CD160" s="379"/>
      <c r="CE160" s="379"/>
      <c r="CF160" s="379"/>
      <c r="CG160" s="379"/>
      <c r="CH160" s="379"/>
      <c r="CI160" s="379"/>
      <c r="CJ160" s="379"/>
      <c r="CK160" s="379"/>
      <c r="CL160" s="379"/>
      <c r="CM160" s="379"/>
      <c r="CN160" s="379"/>
      <c r="CO160" s="379"/>
      <c r="CP160" s="379"/>
      <c r="CQ160" s="379"/>
      <c r="CS160" s="81"/>
      <c r="CT160" s="63"/>
      <c r="CU160" s="63"/>
      <c r="CV160" s="63"/>
      <c r="CW160" s="63"/>
    </row>
    <row r="161" spans="1:119" customFormat="1" ht="16.5" customHeight="1" x14ac:dyDescent="0.2">
      <c r="C161" s="81"/>
      <c r="CE161" s="7"/>
      <c r="CF161" s="7"/>
      <c r="CG161" s="7"/>
      <c r="CH161" s="7"/>
      <c r="CI161" s="7"/>
      <c r="CJ161" s="7"/>
      <c r="CK161" s="7"/>
      <c r="CL161" s="7"/>
      <c r="CM161" s="7"/>
      <c r="CN161" s="7"/>
      <c r="CO161" s="7"/>
      <c r="CP161" s="7"/>
      <c r="CQ161" s="7"/>
      <c r="CR161" s="7"/>
      <c r="CS161" s="76"/>
      <c r="CT161" s="62"/>
      <c r="CU161" s="63"/>
      <c r="CV161" s="63"/>
      <c r="CW161" s="63"/>
    </row>
    <row r="162" spans="1:119" customFormat="1" ht="9.75" customHeight="1" x14ac:dyDescent="0.2">
      <c r="C162" s="81"/>
      <c r="CC162" s="7"/>
      <c r="CD162" s="7"/>
      <c r="CE162" s="7"/>
      <c r="CF162" s="7"/>
      <c r="CG162" s="7"/>
      <c r="CH162" s="7"/>
      <c r="CI162" s="7"/>
      <c r="CJ162" s="7"/>
      <c r="CK162" s="7"/>
      <c r="CL162" s="7"/>
      <c r="CM162" s="7"/>
      <c r="CN162" s="7"/>
      <c r="CO162" s="7"/>
      <c r="CP162" s="7"/>
      <c r="CQ162" s="7"/>
      <c r="CR162" s="7"/>
      <c r="CS162" s="81"/>
      <c r="CT162" s="63"/>
      <c r="CU162" s="63"/>
      <c r="CV162" s="63"/>
      <c r="CW162" s="63"/>
    </row>
    <row r="163" spans="1:119" customFormat="1" ht="24.75" customHeight="1" x14ac:dyDescent="0.2">
      <c r="C163" s="81"/>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63"/>
      <c r="CU163" s="63"/>
      <c r="CV163" s="63"/>
      <c r="CW163" s="63"/>
    </row>
    <row r="164" spans="1:119" customFormat="1" ht="24.75" customHeight="1" thickBot="1" x14ac:dyDescent="0.3">
      <c r="C164" s="81"/>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63"/>
      <c r="CU164" s="63"/>
      <c r="CV164" s="63"/>
      <c r="CW164" s="63"/>
    </row>
    <row r="165" spans="1:119" customFormat="1" ht="24.75" customHeight="1" thickTop="1" x14ac:dyDescent="0.2">
      <c r="C165" s="81"/>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63"/>
      <c r="CU165" s="63"/>
      <c r="CV165" s="63"/>
      <c r="CW165" s="63"/>
    </row>
    <row r="166" spans="1:119" customFormat="1" ht="39" customHeight="1" x14ac:dyDescent="0.2">
      <c r="C166" s="81"/>
      <c r="E166" s="712" t="str">
        <f>IF(U14="","",U14)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63"/>
      <c r="CU166" s="63"/>
      <c r="CV166" s="63"/>
      <c r="CW166" s="63"/>
    </row>
    <row r="167" spans="1:119" customFormat="1" ht="15" customHeight="1" thickBot="1" x14ac:dyDescent="0.25">
      <c r="C167" s="81"/>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63"/>
      <c r="CU167" s="63"/>
      <c r="CV167" s="63"/>
      <c r="CW167" s="63"/>
    </row>
    <row r="168" spans="1:119" customFormat="1" ht="15" customHeight="1" thickTop="1" thickBot="1" x14ac:dyDescent="0.25">
      <c r="C168" s="81"/>
      <c r="BI168" s="1000" t="str">
        <f ca="1">BI123</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1:119" customFormat="1" ht="18" customHeight="1" thickTop="1" x14ac:dyDescent="0.2">
      <c r="C169" s="81"/>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48" t="s">
        <v>389</v>
      </c>
      <c r="BL169" s="49"/>
      <c r="BM169" s="49"/>
      <c r="BN169" s="49"/>
      <c r="BO169" s="49"/>
      <c r="BP169" s="49"/>
      <c r="BQ169" s="49"/>
      <c r="BR169" s="49"/>
      <c r="BS169" s="49"/>
      <c r="BT169" s="49"/>
      <c r="BU169" s="49"/>
      <c r="BV169" s="49"/>
      <c r="BW169" s="49"/>
      <c r="BX169" s="49"/>
      <c r="BY169" s="49"/>
      <c r="BZ169" s="49"/>
      <c r="CA169" s="50"/>
      <c r="CB169" s="48" t="s">
        <v>389</v>
      </c>
      <c r="CC169" s="49"/>
      <c r="CD169" s="49"/>
      <c r="CE169" s="49"/>
      <c r="CF169" s="49"/>
      <c r="CG169" s="49"/>
      <c r="CH169" s="49"/>
      <c r="CI169" s="49"/>
      <c r="CJ169" s="49"/>
      <c r="CK169" s="49"/>
      <c r="CL169" s="49"/>
      <c r="CM169" s="49"/>
      <c r="CN169" s="49"/>
      <c r="CO169" s="49"/>
      <c r="CP169" s="49"/>
      <c r="CQ169" s="49"/>
      <c r="CR169" s="51"/>
      <c r="CS169" s="81"/>
      <c r="CT169" s="67"/>
      <c r="CU169" s="67"/>
      <c r="CV169" s="67"/>
      <c r="CW169" s="67"/>
      <c r="DB169" s="8"/>
      <c r="DC169" s="8"/>
      <c r="DD169" s="8"/>
      <c r="DE169" s="8"/>
      <c r="DF169" s="8"/>
      <c r="DG169" s="8"/>
      <c r="DH169" s="8"/>
      <c r="DI169" s="8"/>
    </row>
    <row r="170" spans="1:119" customFormat="1" ht="18" customHeight="1" x14ac:dyDescent="0.2">
      <c r="C170" s="81"/>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8"/>
      <c r="DC170" s="8"/>
      <c r="DD170" s="8"/>
      <c r="DE170" s="8"/>
      <c r="DF170" s="8"/>
      <c r="DG170" s="8"/>
      <c r="DH170" s="8"/>
      <c r="DI170" s="8"/>
    </row>
    <row r="171" spans="1:119" customFormat="1" ht="50.1" customHeight="1" thickBot="1" x14ac:dyDescent="0.25">
      <c r="C171" s="81"/>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8"/>
      <c r="DC171" s="8"/>
      <c r="DD171" s="8"/>
      <c r="DE171" s="8"/>
      <c r="DF171" s="8"/>
      <c r="DG171" s="8"/>
      <c r="DH171" s="8"/>
      <c r="DI171" s="8"/>
    </row>
    <row r="172" spans="1:119" customFormat="1" ht="24.9" customHeight="1" thickTop="1" x14ac:dyDescent="0.2">
      <c r="C172" s="81"/>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994"/>
      <c r="AD172" s="994"/>
      <c r="AE172" s="994"/>
      <c r="AF172" s="994"/>
      <c r="AG172" s="994"/>
      <c r="AH172" s="994"/>
      <c r="AI172" s="994"/>
      <c r="AJ172" s="994"/>
      <c r="AK172" s="994"/>
      <c r="AL172" s="994"/>
      <c r="AM172" s="994"/>
      <c r="AN172" s="994"/>
      <c r="AO172" s="994"/>
      <c r="AP172" s="994"/>
      <c r="AQ172" s="994"/>
      <c r="AR172" s="994"/>
      <c r="AS172" s="994"/>
      <c r="AT172" s="1038"/>
      <c r="AU172" s="1039"/>
      <c r="AV172" s="1039"/>
      <c r="AW172" s="1039"/>
      <c r="AX172" s="1039"/>
      <c r="AY172" s="1039"/>
      <c r="AZ172" s="1039"/>
      <c r="BA172" s="1039"/>
      <c r="BB172" s="1039"/>
      <c r="BC172" s="1039"/>
      <c r="BD172" s="1039"/>
      <c r="BE172" s="1039"/>
      <c r="BF172" s="1039"/>
      <c r="BG172" s="1039"/>
      <c r="BH172" s="1039"/>
      <c r="BI172" s="1039"/>
      <c r="BJ172" s="104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8"/>
      <c r="DC172" s="8"/>
      <c r="DD172" s="8"/>
      <c r="DE172" s="8"/>
      <c r="DF172" s="8"/>
      <c r="DG172" s="8"/>
      <c r="DH172" s="8"/>
      <c r="DI172" s="8"/>
      <c r="DJ172" s="8"/>
      <c r="DK172" s="8"/>
      <c r="DL172" s="8"/>
      <c r="DM172" s="8"/>
      <c r="DN172" s="8"/>
      <c r="DO172" s="8"/>
    </row>
    <row r="173" spans="1:119" s="32" customFormat="1" ht="24.9" customHeight="1" x14ac:dyDescent="0.2">
      <c r="A173"/>
      <c r="B173"/>
      <c r="C173" s="81"/>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943"/>
      <c r="AD173" s="943"/>
      <c r="AE173" s="943"/>
      <c r="AF173" s="943"/>
      <c r="AG173" s="943"/>
      <c r="AH173" s="943"/>
      <c r="AI173" s="943"/>
      <c r="AJ173" s="943"/>
      <c r="AK173" s="943"/>
      <c r="AL173" s="943"/>
      <c r="AM173" s="943"/>
      <c r="AN173" s="943"/>
      <c r="AO173" s="943"/>
      <c r="AP173" s="943"/>
      <c r="AQ173" s="943"/>
      <c r="AR173" s="943"/>
      <c r="AS173" s="943"/>
      <c r="AT173" s="943"/>
      <c r="AU173" s="943"/>
      <c r="AV173" s="943"/>
      <c r="AW173" s="943"/>
      <c r="AX173" s="943"/>
      <c r="AY173" s="943"/>
      <c r="AZ173" s="943"/>
      <c r="BA173" s="943"/>
      <c r="BB173" s="943"/>
      <c r="BC173" s="943"/>
      <c r="BD173" s="943"/>
      <c r="BE173" s="943"/>
      <c r="BF173" s="943"/>
      <c r="BG173" s="943"/>
      <c r="BH173" s="943"/>
      <c r="BI173" s="943"/>
      <c r="BJ173" s="943"/>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1:119" s="32" customFormat="1" ht="24.9" customHeight="1" x14ac:dyDescent="0.2">
      <c r="A174"/>
      <c r="B174"/>
      <c r="C174" s="81"/>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943"/>
      <c r="AD174" s="943"/>
      <c r="AE174" s="943"/>
      <c r="AF174" s="943"/>
      <c r="AG174" s="943"/>
      <c r="AH174" s="943"/>
      <c r="AI174" s="943"/>
      <c r="AJ174" s="943"/>
      <c r="AK174" s="943"/>
      <c r="AL174" s="943"/>
      <c r="AM174" s="943"/>
      <c r="AN174" s="943"/>
      <c r="AO174" s="943"/>
      <c r="AP174" s="943"/>
      <c r="AQ174" s="943"/>
      <c r="AR174" s="943"/>
      <c r="AS174" s="943"/>
      <c r="AT174" s="943"/>
      <c r="AU174" s="943"/>
      <c r="AV174" s="943"/>
      <c r="AW174" s="943"/>
      <c r="AX174" s="943"/>
      <c r="AY174" s="943"/>
      <c r="AZ174" s="943"/>
      <c r="BA174" s="943"/>
      <c r="BB174" s="943"/>
      <c r="BC174" s="943"/>
      <c r="BD174" s="943"/>
      <c r="BE174" s="943"/>
      <c r="BF174" s="943"/>
      <c r="BG174" s="943"/>
      <c r="BH174" s="943"/>
      <c r="BI174" s="943"/>
      <c r="BJ174" s="943"/>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1:119" s="32" customFormat="1" ht="24.9" customHeight="1" x14ac:dyDescent="0.2">
      <c r="A175"/>
      <c r="B175"/>
      <c r="C175" s="81"/>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943"/>
      <c r="AD175" s="943"/>
      <c r="AE175" s="943"/>
      <c r="AF175" s="943"/>
      <c r="AG175" s="943"/>
      <c r="AH175" s="943"/>
      <c r="AI175" s="943"/>
      <c r="AJ175" s="943"/>
      <c r="AK175" s="943"/>
      <c r="AL175" s="943"/>
      <c r="AM175" s="943"/>
      <c r="AN175" s="943"/>
      <c r="AO175" s="943"/>
      <c r="AP175" s="943"/>
      <c r="AQ175" s="943"/>
      <c r="AR175" s="943"/>
      <c r="AS175" s="943"/>
      <c r="AT175" s="943"/>
      <c r="AU175" s="943"/>
      <c r="AV175" s="943"/>
      <c r="AW175" s="943"/>
      <c r="AX175" s="943"/>
      <c r="AY175" s="943"/>
      <c r="AZ175" s="943"/>
      <c r="BA175" s="943"/>
      <c r="BB175" s="943"/>
      <c r="BC175" s="943"/>
      <c r="BD175" s="943"/>
      <c r="BE175" s="943"/>
      <c r="BF175" s="943"/>
      <c r="BG175" s="943"/>
      <c r="BH175" s="943"/>
      <c r="BI175" s="943"/>
      <c r="BJ175" s="943"/>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1:119" s="32" customFormat="1" ht="24.9" customHeight="1" x14ac:dyDescent="0.2">
      <c r="A176"/>
      <c r="B176"/>
      <c r="C176" s="81"/>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943"/>
      <c r="AD176" s="943"/>
      <c r="AE176" s="943"/>
      <c r="AF176" s="943"/>
      <c r="AG176" s="943"/>
      <c r="AH176" s="943"/>
      <c r="AI176" s="943"/>
      <c r="AJ176" s="943"/>
      <c r="AK176" s="943"/>
      <c r="AL176" s="943"/>
      <c r="AM176" s="943"/>
      <c r="AN176" s="943"/>
      <c r="AO176" s="943"/>
      <c r="AP176" s="943"/>
      <c r="AQ176" s="943"/>
      <c r="AR176" s="943"/>
      <c r="AS176" s="943"/>
      <c r="AT176" s="943"/>
      <c r="AU176" s="943"/>
      <c r="AV176" s="943"/>
      <c r="AW176" s="943"/>
      <c r="AX176" s="943"/>
      <c r="AY176" s="943"/>
      <c r="AZ176" s="943"/>
      <c r="BA176" s="943"/>
      <c r="BB176" s="943"/>
      <c r="BC176" s="943"/>
      <c r="BD176" s="943"/>
      <c r="BE176" s="943"/>
      <c r="BF176" s="943"/>
      <c r="BG176" s="943"/>
      <c r="BH176" s="943"/>
      <c r="BI176" s="943"/>
      <c r="BJ176" s="943"/>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1:101" s="32" customFormat="1" ht="24.9" customHeight="1" x14ac:dyDescent="0.2">
      <c r="A177"/>
      <c r="B177"/>
      <c r="C177" s="81"/>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943"/>
      <c r="AD177" s="943"/>
      <c r="AE177" s="943"/>
      <c r="AF177" s="943"/>
      <c r="AG177" s="943"/>
      <c r="AH177" s="943"/>
      <c r="AI177" s="943"/>
      <c r="AJ177" s="943"/>
      <c r="AK177" s="943"/>
      <c r="AL177" s="943"/>
      <c r="AM177" s="943"/>
      <c r="AN177" s="943"/>
      <c r="AO177" s="943"/>
      <c r="AP177" s="943"/>
      <c r="AQ177" s="943"/>
      <c r="AR177" s="943"/>
      <c r="AS177" s="943"/>
      <c r="AT177" s="943"/>
      <c r="AU177" s="943"/>
      <c r="AV177" s="943"/>
      <c r="AW177" s="943"/>
      <c r="AX177" s="943"/>
      <c r="AY177" s="943"/>
      <c r="AZ177" s="943"/>
      <c r="BA177" s="943"/>
      <c r="BB177" s="943"/>
      <c r="BC177" s="943"/>
      <c r="BD177" s="943"/>
      <c r="BE177" s="943"/>
      <c r="BF177" s="943"/>
      <c r="BG177" s="943"/>
      <c r="BH177" s="943"/>
      <c r="BI177" s="943"/>
      <c r="BJ177" s="943"/>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1:101" s="32" customFormat="1" ht="30" customHeight="1" thickBot="1" x14ac:dyDescent="0.25">
      <c r="A178"/>
      <c r="B178"/>
      <c r="C178" s="81"/>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020" t="str">
        <f>IF(CT178=TRUE,"",SUM(AC172:AS177))</f>
        <v/>
      </c>
      <c r="AD178" s="1020"/>
      <c r="AE178" s="1020"/>
      <c r="AF178" s="1020"/>
      <c r="AG178" s="1020"/>
      <c r="AH178" s="1020"/>
      <c r="AI178" s="1020"/>
      <c r="AJ178" s="1020"/>
      <c r="AK178" s="1020"/>
      <c r="AL178" s="1020"/>
      <c r="AM178" s="1020"/>
      <c r="AN178" s="1020"/>
      <c r="AO178" s="1020"/>
      <c r="AP178" s="1020"/>
      <c r="AQ178" s="1020"/>
      <c r="AR178" s="1020"/>
      <c r="AS178" s="1020"/>
      <c r="AT178" s="1020" t="str">
        <f>IF(CU178=TRUE,"",SUM(AT172:BJ177))</f>
        <v/>
      </c>
      <c r="AU178" s="1020"/>
      <c r="AV178" s="1020"/>
      <c r="AW178" s="1020"/>
      <c r="AX178" s="1020"/>
      <c r="AY178" s="1020"/>
      <c r="AZ178" s="1020"/>
      <c r="BA178" s="1020"/>
      <c r="BB178" s="1020"/>
      <c r="BC178" s="1020"/>
      <c r="BD178" s="1020"/>
      <c r="BE178" s="1020"/>
      <c r="BF178" s="1020"/>
      <c r="BG178" s="1020"/>
      <c r="BH178" s="1020"/>
      <c r="BI178" s="1020"/>
      <c r="BJ178" s="102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t="b">
        <f>AND(AC172="",AC173="",AC174="",AC175="",AC176="",AC177="")</f>
        <v>1</v>
      </c>
      <c r="CU178" s="70" t="b">
        <f>AND(AT172="",AT173="",AT174="",AT175="",AT176="",AT177="")</f>
        <v>1</v>
      </c>
      <c r="CV178" s="70" t="b">
        <f>AND(BK172="",BK173="",BK174="",BK175="",BK176="",BK177="")</f>
        <v>1</v>
      </c>
      <c r="CW178" s="70" t="b">
        <f>AND(CB172="",CB173="",CB174="",CB175="",CB176="",CB177="")</f>
        <v>1</v>
      </c>
    </row>
    <row r="179" spans="1:101" s="32" customFormat="1" ht="24.9" customHeight="1" thickTop="1" x14ac:dyDescent="0.2">
      <c r="A179"/>
      <c r="B179"/>
      <c r="C179" s="81"/>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018"/>
      <c r="AD179" s="1018"/>
      <c r="AE179" s="1018"/>
      <c r="AF179" s="1018"/>
      <c r="AG179" s="1018"/>
      <c r="AH179" s="1018"/>
      <c r="AI179" s="1018"/>
      <c r="AJ179" s="1018"/>
      <c r="AK179" s="1018"/>
      <c r="AL179" s="1018"/>
      <c r="AM179" s="1018"/>
      <c r="AN179" s="1018"/>
      <c r="AO179" s="1018"/>
      <c r="AP179" s="1018"/>
      <c r="AQ179" s="1018"/>
      <c r="AR179" s="1018"/>
      <c r="AS179" s="1018"/>
      <c r="AT179" s="1018"/>
      <c r="AU179" s="1018"/>
      <c r="AV179" s="1018"/>
      <c r="AW179" s="1018"/>
      <c r="AX179" s="1018"/>
      <c r="AY179" s="1018"/>
      <c r="AZ179" s="1018"/>
      <c r="BA179" s="1018"/>
      <c r="BB179" s="1018"/>
      <c r="BC179" s="1018"/>
      <c r="BD179" s="1018"/>
      <c r="BE179" s="1018"/>
      <c r="BF179" s="1018"/>
      <c r="BG179" s="1018"/>
      <c r="BH179" s="1018"/>
      <c r="BI179" s="1018"/>
      <c r="BJ179" s="1018"/>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1:101" s="32" customFormat="1" ht="24.9" customHeight="1" x14ac:dyDescent="0.2">
      <c r="A180"/>
      <c r="B180"/>
      <c r="C180" s="81"/>
      <c r="E180" s="930"/>
      <c r="F180" s="931"/>
      <c r="G180" s="932"/>
      <c r="H180" s="1009"/>
      <c r="I180" s="1010"/>
      <c r="J180" s="1010"/>
      <c r="K180" s="937" t="s">
        <v>470</v>
      </c>
      <c r="L180" s="937"/>
      <c r="M180" s="937"/>
      <c r="N180" s="937"/>
      <c r="O180" s="937"/>
      <c r="P180" s="937"/>
      <c r="Q180" s="937"/>
      <c r="R180" s="937"/>
      <c r="S180" s="937"/>
      <c r="T180" s="937"/>
      <c r="U180" s="937"/>
      <c r="V180" s="937"/>
      <c r="W180" s="937"/>
      <c r="X180" s="937"/>
      <c r="Y180" s="937"/>
      <c r="Z180" s="937"/>
      <c r="AA180" s="937"/>
      <c r="AB180" s="937"/>
      <c r="AC180" s="943"/>
      <c r="AD180" s="943"/>
      <c r="AE180" s="943"/>
      <c r="AF180" s="943"/>
      <c r="AG180" s="943"/>
      <c r="AH180" s="943"/>
      <c r="AI180" s="943"/>
      <c r="AJ180" s="943"/>
      <c r="AK180" s="943"/>
      <c r="AL180" s="943"/>
      <c r="AM180" s="943"/>
      <c r="AN180" s="943"/>
      <c r="AO180" s="943"/>
      <c r="AP180" s="943"/>
      <c r="AQ180" s="943"/>
      <c r="AR180" s="943"/>
      <c r="AS180" s="943"/>
      <c r="AT180" s="943"/>
      <c r="AU180" s="943"/>
      <c r="AV180" s="943"/>
      <c r="AW180" s="943"/>
      <c r="AX180" s="943"/>
      <c r="AY180" s="943"/>
      <c r="AZ180" s="943"/>
      <c r="BA180" s="943"/>
      <c r="BB180" s="943"/>
      <c r="BC180" s="943"/>
      <c r="BD180" s="943"/>
      <c r="BE180" s="943"/>
      <c r="BF180" s="943"/>
      <c r="BG180" s="943"/>
      <c r="BH180" s="943"/>
      <c r="BI180" s="943"/>
      <c r="BJ180" s="943"/>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1:101" s="32" customFormat="1" ht="24.9" customHeight="1" x14ac:dyDescent="0.2">
      <c r="A181"/>
      <c r="B181"/>
      <c r="C181" s="81"/>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912"/>
      <c r="AD181" s="913"/>
      <c r="AE181" s="913"/>
      <c r="AF181" s="913"/>
      <c r="AG181" s="913"/>
      <c r="AH181" s="913"/>
      <c r="AI181" s="913"/>
      <c r="AJ181" s="913"/>
      <c r="AK181" s="913"/>
      <c r="AL181" s="913"/>
      <c r="AM181" s="913"/>
      <c r="AN181" s="913"/>
      <c r="AO181" s="913"/>
      <c r="AP181" s="913"/>
      <c r="AQ181" s="913"/>
      <c r="AR181" s="913"/>
      <c r="AS181" s="1022"/>
      <c r="AT181" s="912"/>
      <c r="AU181" s="913"/>
      <c r="AV181" s="913"/>
      <c r="AW181" s="913"/>
      <c r="AX181" s="913"/>
      <c r="AY181" s="913"/>
      <c r="AZ181" s="913"/>
      <c r="BA181" s="913"/>
      <c r="BB181" s="913"/>
      <c r="BC181" s="913"/>
      <c r="BD181" s="913"/>
      <c r="BE181" s="913"/>
      <c r="BF181" s="913"/>
      <c r="BG181" s="913"/>
      <c r="BH181" s="913"/>
      <c r="BI181" s="913"/>
      <c r="BJ181" s="1022"/>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1:101" s="32" customFormat="1" ht="24.9" customHeight="1" x14ac:dyDescent="0.2">
      <c r="A182"/>
      <c r="B182"/>
      <c r="C182" s="81"/>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943"/>
      <c r="AD182" s="943"/>
      <c r="AE182" s="943"/>
      <c r="AF182" s="943"/>
      <c r="AG182" s="943"/>
      <c r="AH182" s="943"/>
      <c r="AI182" s="943"/>
      <c r="AJ182" s="943"/>
      <c r="AK182" s="943"/>
      <c r="AL182" s="943"/>
      <c r="AM182" s="943"/>
      <c r="AN182" s="943"/>
      <c r="AO182" s="943"/>
      <c r="AP182" s="943"/>
      <c r="AQ182" s="943"/>
      <c r="AR182" s="943"/>
      <c r="AS182" s="943"/>
      <c r="AT182" s="943"/>
      <c r="AU182" s="943"/>
      <c r="AV182" s="943"/>
      <c r="AW182" s="943"/>
      <c r="AX182" s="943"/>
      <c r="AY182" s="943"/>
      <c r="AZ182" s="943"/>
      <c r="BA182" s="943"/>
      <c r="BB182" s="943"/>
      <c r="BC182" s="943"/>
      <c r="BD182" s="943"/>
      <c r="BE182" s="943"/>
      <c r="BF182" s="943"/>
      <c r="BG182" s="943"/>
      <c r="BH182" s="943"/>
      <c r="BI182" s="943"/>
      <c r="BJ182" s="943"/>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1:101" s="32" customFormat="1" ht="30" customHeight="1" thickBot="1" x14ac:dyDescent="0.25">
      <c r="A183"/>
      <c r="B183"/>
      <c r="C183" s="81"/>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016" t="str">
        <f>IF(CT183=TRUE,"",SUM(AC179,AC180,AC182))</f>
        <v/>
      </c>
      <c r="AD183" s="1016"/>
      <c r="AE183" s="1016"/>
      <c r="AF183" s="1016"/>
      <c r="AG183" s="1016"/>
      <c r="AH183" s="1016"/>
      <c r="AI183" s="1016"/>
      <c r="AJ183" s="1016"/>
      <c r="AK183" s="1016"/>
      <c r="AL183" s="1016"/>
      <c r="AM183" s="1016"/>
      <c r="AN183" s="1016"/>
      <c r="AO183" s="1016"/>
      <c r="AP183" s="1016"/>
      <c r="AQ183" s="1016"/>
      <c r="AR183" s="1016"/>
      <c r="AS183" s="1016"/>
      <c r="AT183" s="1016" t="str">
        <f>IF(CU183=TRUE,"",SUM(AT179,AT180,AT182))</f>
        <v/>
      </c>
      <c r="AU183" s="1016"/>
      <c r="AV183" s="1016"/>
      <c r="AW183" s="1016"/>
      <c r="AX183" s="1016"/>
      <c r="AY183" s="1016"/>
      <c r="AZ183" s="1016"/>
      <c r="BA183" s="1016"/>
      <c r="BB183" s="1016"/>
      <c r="BC183" s="1016"/>
      <c r="BD183" s="1016"/>
      <c r="BE183" s="1016"/>
      <c r="BF183" s="1016"/>
      <c r="BG183" s="1016"/>
      <c r="BH183" s="1016"/>
      <c r="BI183" s="1016"/>
      <c r="BJ183" s="1016"/>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t="b">
        <f>AND(AC179="",AC180="",AC181="",AC182="")</f>
        <v>1</v>
      </c>
      <c r="CU183" s="72" t="b">
        <f>AND(AT179="",AT180="",AT181="",AT182="")</f>
        <v>1</v>
      </c>
      <c r="CV183" s="72" t="b">
        <f>AND(BK179="",BK180="",BK181="",BK182="")</f>
        <v>1</v>
      </c>
      <c r="CW183" s="72" t="b">
        <f>AND(CB179="",CB180="",CB181="",CB182="")</f>
        <v>1</v>
      </c>
    </row>
    <row r="184" spans="1:101" s="32" customFormat="1" ht="54.9" customHeight="1" thickTop="1" thickBot="1" x14ac:dyDescent="0.25">
      <c r="A184"/>
      <c r="B184"/>
      <c r="C184" s="81"/>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033" t="str">
        <f>IF(CT184=TRUE,"",IF(AC178="",0-AC183,IF(AC183="",AC178-0,AC178-AC183)))</f>
        <v/>
      </c>
      <c r="AD184" s="1033"/>
      <c r="AE184" s="1033"/>
      <c r="AF184" s="1033"/>
      <c r="AG184" s="1033"/>
      <c r="AH184" s="1033"/>
      <c r="AI184" s="1033"/>
      <c r="AJ184" s="1033"/>
      <c r="AK184" s="1033"/>
      <c r="AL184" s="1033"/>
      <c r="AM184" s="1033"/>
      <c r="AN184" s="1033"/>
      <c r="AO184" s="1033"/>
      <c r="AP184" s="1033"/>
      <c r="AQ184" s="1033"/>
      <c r="AR184" s="1033"/>
      <c r="AS184" s="1033"/>
      <c r="AT184" s="1033" t="str">
        <f>IF(CU184=TRUE,"",IF(AT178="",0-AT183,IF(AT183="",AT178-0,AT178-AT183)))</f>
        <v/>
      </c>
      <c r="AU184" s="1033"/>
      <c r="AV184" s="1033"/>
      <c r="AW184" s="1033"/>
      <c r="AX184" s="1033"/>
      <c r="AY184" s="1033"/>
      <c r="AZ184" s="1033"/>
      <c r="BA184" s="1033"/>
      <c r="BB184" s="1033"/>
      <c r="BC184" s="1033"/>
      <c r="BD184" s="1033"/>
      <c r="BE184" s="1033"/>
      <c r="BF184" s="1033"/>
      <c r="BG184" s="1033"/>
      <c r="BH184" s="1033"/>
      <c r="BI184" s="1033"/>
      <c r="BJ184" s="103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107" t="b">
        <f>AND(AC172="",AC173="",AC174="",AC175="",AC176="",AC177="",AC179="",AC180="",AC181="",AC182="")</f>
        <v>1</v>
      </c>
      <c r="CU184" s="107" t="b">
        <f>AND(AT172="",AT173="",AT174="",AT175="",AT176="",AT177="",AT179="",AT180="",AT181="",AT182="")</f>
        <v>1</v>
      </c>
      <c r="CV184" s="107" t="b">
        <f>AND(BK172="",BK173="",BK174="",BK175="",BK176="",BK177="",BK179="",BK180="",BK181="",BK182="")</f>
        <v>1</v>
      </c>
      <c r="CW184" s="107" t="b">
        <f>AND(CB172="",CB173="",CB174="",CB175="",CB176="",CB177="",CB179="",CB180="",CB181="",CB182="")</f>
        <v>1</v>
      </c>
    </row>
    <row r="185" spans="1:101" s="6" customFormat="1" ht="8.1" customHeight="1" thickTop="1" thickBot="1" x14ac:dyDescent="0.25">
      <c r="A185"/>
      <c r="B185"/>
      <c r="C185" s="81"/>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56"/>
      <c r="BL185" s="56"/>
      <c r="BM185" s="56"/>
      <c r="BN185" s="56"/>
      <c r="BO185" s="56"/>
      <c r="BP185" s="56"/>
      <c r="BQ185" s="56"/>
      <c r="BR185" s="56"/>
      <c r="BS185" s="56"/>
      <c r="BT185" s="56"/>
      <c r="BU185" s="56"/>
      <c r="BV185" s="56"/>
      <c r="BW185" s="56"/>
      <c r="BX185" s="56"/>
      <c r="BY185" s="56"/>
      <c r="BZ185" s="56"/>
      <c r="CA185" s="57"/>
      <c r="CB185" s="56"/>
      <c r="CC185" s="56"/>
      <c r="CD185" s="56"/>
      <c r="CE185" s="56"/>
      <c r="CF185" s="56"/>
      <c r="CG185" s="56"/>
      <c r="CH185" s="56"/>
      <c r="CI185" s="56"/>
      <c r="CJ185" s="56"/>
      <c r="CK185" s="56"/>
      <c r="CL185" s="56"/>
      <c r="CM185" s="56"/>
      <c r="CN185" s="56"/>
      <c r="CO185" s="56"/>
      <c r="CP185" s="56"/>
      <c r="CQ185" s="56"/>
      <c r="CR185" s="57"/>
      <c r="CS185" s="93"/>
      <c r="CT185" s="71"/>
      <c r="CU185" s="71"/>
      <c r="CV185" s="71"/>
      <c r="CW185" s="71"/>
    </row>
    <row r="186" spans="1:101" s="32" customFormat="1" ht="24.9" customHeight="1" thickTop="1" x14ac:dyDescent="0.2">
      <c r="A186"/>
      <c r="B186"/>
      <c r="C186" s="81"/>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034"/>
      <c r="AD186" s="1034"/>
      <c r="AE186" s="1034"/>
      <c r="AF186" s="1034"/>
      <c r="AG186" s="1034"/>
      <c r="AH186" s="1034"/>
      <c r="AI186" s="1034"/>
      <c r="AJ186" s="1034"/>
      <c r="AK186" s="1034"/>
      <c r="AL186" s="1034"/>
      <c r="AM186" s="1034"/>
      <c r="AN186" s="1034"/>
      <c r="AO186" s="1034"/>
      <c r="AP186" s="1034"/>
      <c r="AQ186" s="1034"/>
      <c r="AR186" s="1034"/>
      <c r="AS186" s="1034"/>
      <c r="AT186" s="1034"/>
      <c r="AU186" s="1034"/>
      <c r="AV186" s="1034"/>
      <c r="AW186" s="1034"/>
      <c r="AX186" s="1034"/>
      <c r="AY186" s="1034"/>
      <c r="AZ186" s="1034"/>
      <c r="BA186" s="1034"/>
      <c r="BB186" s="1034"/>
      <c r="BC186" s="1034"/>
      <c r="BD186" s="1034"/>
      <c r="BE186" s="1034"/>
      <c r="BF186" s="1034"/>
      <c r="BG186" s="1034"/>
      <c r="BH186" s="1034"/>
      <c r="BI186" s="1034"/>
      <c r="BJ186" s="1034"/>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1:101" s="32" customFormat="1" ht="24.9" customHeight="1" x14ac:dyDescent="0.2">
      <c r="A187"/>
      <c r="B187"/>
      <c r="C187" s="81"/>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023"/>
      <c r="AD187" s="1023"/>
      <c r="AE187" s="1023"/>
      <c r="AF187" s="1023"/>
      <c r="AG187" s="1023"/>
      <c r="AH187" s="1023"/>
      <c r="AI187" s="1023"/>
      <c r="AJ187" s="1023"/>
      <c r="AK187" s="1023"/>
      <c r="AL187" s="1023"/>
      <c r="AM187" s="1023"/>
      <c r="AN187" s="1023"/>
      <c r="AO187" s="1023"/>
      <c r="AP187" s="1023"/>
      <c r="AQ187" s="1023"/>
      <c r="AR187" s="1023"/>
      <c r="AS187" s="1023"/>
      <c r="AT187" s="1023"/>
      <c r="AU187" s="1023"/>
      <c r="AV187" s="1023"/>
      <c r="AW187" s="1023"/>
      <c r="AX187" s="1023"/>
      <c r="AY187" s="1023"/>
      <c r="AZ187" s="1023"/>
      <c r="BA187" s="1023"/>
      <c r="BB187" s="1023"/>
      <c r="BC187" s="1023"/>
      <c r="BD187" s="1023"/>
      <c r="BE187" s="1023"/>
      <c r="BF187" s="1023"/>
      <c r="BG187" s="1023"/>
      <c r="BH187" s="1023"/>
      <c r="BI187" s="1023"/>
      <c r="BJ187" s="1023"/>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1:101" s="32" customFormat="1" ht="30" customHeight="1" thickBot="1" x14ac:dyDescent="0.25">
      <c r="A188"/>
      <c r="B188"/>
      <c r="C188" s="81"/>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035" t="str">
        <f>IF(CT188=TRUE,"",SUM(AC186:AC187))</f>
        <v/>
      </c>
      <c r="AD188" s="1035"/>
      <c r="AE188" s="1035"/>
      <c r="AF188" s="1035"/>
      <c r="AG188" s="1035"/>
      <c r="AH188" s="1035"/>
      <c r="AI188" s="1035"/>
      <c r="AJ188" s="1035"/>
      <c r="AK188" s="1035"/>
      <c r="AL188" s="1035"/>
      <c r="AM188" s="1035"/>
      <c r="AN188" s="1035"/>
      <c r="AO188" s="1035"/>
      <c r="AP188" s="1035"/>
      <c r="AQ188" s="1035"/>
      <c r="AR188" s="1035"/>
      <c r="AS188" s="1035"/>
      <c r="AT188" s="1035" t="str">
        <f>IF(CU188=TRUE,"",SUM(AT186:AT187))</f>
        <v/>
      </c>
      <c r="AU188" s="1035"/>
      <c r="AV188" s="1035"/>
      <c r="AW188" s="1035"/>
      <c r="AX188" s="1035"/>
      <c r="AY188" s="1035"/>
      <c r="AZ188" s="1035"/>
      <c r="BA188" s="1035"/>
      <c r="BB188" s="1035"/>
      <c r="BC188" s="1035"/>
      <c r="BD188" s="1035"/>
      <c r="BE188" s="1035"/>
      <c r="BF188" s="1035"/>
      <c r="BG188" s="1035"/>
      <c r="BH188" s="1035"/>
      <c r="BI188" s="1035"/>
      <c r="BJ188" s="1035"/>
      <c r="BK188" s="1024" t="str">
        <f>IF(CV188=TRUE,"",SUM(BK186:BK187))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t="b">
        <f>AND(AC186="",AC187="")</f>
        <v>1</v>
      </c>
      <c r="CU188" s="72" t="b">
        <f>AND(AT186="",AT187="")</f>
        <v>1</v>
      </c>
      <c r="CV188" s="72" t="b">
        <f>AND(BK186="",BK187="")</f>
        <v>1</v>
      </c>
      <c r="CW188" s="72" t="b">
        <f>AND(CB186="",CB187="")</f>
        <v>1</v>
      </c>
    </row>
    <row r="189" spans="1:101" s="32" customFormat="1" ht="24.9" customHeight="1" thickTop="1" x14ac:dyDescent="0.2">
      <c r="A189"/>
      <c r="B189"/>
      <c r="C189" s="81"/>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036"/>
      <c r="AD189" s="1036"/>
      <c r="AE189" s="1036"/>
      <c r="AF189" s="1036"/>
      <c r="AG189" s="1036"/>
      <c r="AH189" s="1036"/>
      <c r="AI189" s="1036"/>
      <c r="AJ189" s="1036"/>
      <c r="AK189" s="1036"/>
      <c r="AL189" s="1036"/>
      <c r="AM189" s="1036"/>
      <c r="AN189" s="1036"/>
      <c r="AO189" s="1036"/>
      <c r="AP189" s="1036"/>
      <c r="AQ189" s="1036"/>
      <c r="AR189" s="1036"/>
      <c r="AS189" s="1036"/>
      <c r="AT189" s="1036"/>
      <c r="AU189" s="1036"/>
      <c r="AV189" s="1036"/>
      <c r="AW189" s="1036"/>
      <c r="AX189" s="1036"/>
      <c r="AY189" s="1036"/>
      <c r="AZ189" s="1036"/>
      <c r="BA189" s="1036"/>
      <c r="BB189" s="1036"/>
      <c r="BC189" s="1036"/>
      <c r="BD189" s="1036"/>
      <c r="BE189" s="1036"/>
      <c r="BF189" s="1036"/>
      <c r="BG189" s="1036"/>
      <c r="BH189" s="1036"/>
      <c r="BI189" s="1036"/>
      <c r="BJ189" s="1036"/>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1:101" s="32" customFormat="1" ht="24.9" customHeight="1" x14ac:dyDescent="0.2">
      <c r="A190"/>
      <c r="B190"/>
      <c r="C190" s="81"/>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023"/>
      <c r="AD190" s="1023"/>
      <c r="AE190" s="1023"/>
      <c r="AF190" s="1023"/>
      <c r="AG190" s="1023"/>
      <c r="AH190" s="1023"/>
      <c r="AI190" s="1023"/>
      <c r="AJ190" s="1023"/>
      <c r="AK190" s="1023"/>
      <c r="AL190" s="1023"/>
      <c r="AM190" s="1023"/>
      <c r="AN190" s="1023"/>
      <c r="AO190" s="1023"/>
      <c r="AP190" s="1023"/>
      <c r="AQ190" s="1023"/>
      <c r="AR190" s="1023"/>
      <c r="AS190" s="1023"/>
      <c r="AT190" s="1023"/>
      <c r="AU190" s="1023"/>
      <c r="AV190" s="1023"/>
      <c r="AW190" s="1023"/>
      <c r="AX190" s="1023"/>
      <c r="AY190" s="1023"/>
      <c r="AZ190" s="1023"/>
      <c r="BA190" s="1023"/>
      <c r="BB190" s="1023"/>
      <c r="BC190" s="1023"/>
      <c r="BD190" s="1023"/>
      <c r="BE190" s="1023"/>
      <c r="BF190" s="1023"/>
      <c r="BG190" s="1023"/>
      <c r="BH190" s="1023"/>
      <c r="BI190" s="1023"/>
      <c r="BJ190" s="1023"/>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1:101" s="32" customFormat="1" ht="30" customHeight="1" thickBot="1" x14ac:dyDescent="0.25">
      <c r="A191"/>
      <c r="B191"/>
      <c r="C191" s="81"/>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035" t="str">
        <f>IF(CT191=TRUE,"",SUM(AC189:AC190))</f>
        <v/>
      </c>
      <c r="AD191" s="1035"/>
      <c r="AE191" s="1035"/>
      <c r="AF191" s="1035"/>
      <c r="AG191" s="1035"/>
      <c r="AH191" s="1035"/>
      <c r="AI191" s="1035"/>
      <c r="AJ191" s="1035"/>
      <c r="AK191" s="1035"/>
      <c r="AL191" s="1035"/>
      <c r="AM191" s="1035"/>
      <c r="AN191" s="1035"/>
      <c r="AO191" s="1035"/>
      <c r="AP191" s="1035"/>
      <c r="AQ191" s="1035"/>
      <c r="AR191" s="1035"/>
      <c r="AS191" s="1035"/>
      <c r="AT191" s="1035" t="str">
        <f>IF(CU191=TRUE,"",SUM(AT189:AT190))</f>
        <v/>
      </c>
      <c r="AU191" s="1035"/>
      <c r="AV191" s="1035"/>
      <c r="AW191" s="1035"/>
      <c r="AX191" s="1035"/>
      <c r="AY191" s="1035"/>
      <c r="AZ191" s="1035"/>
      <c r="BA191" s="1035"/>
      <c r="BB191" s="1035"/>
      <c r="BC191" s="1035"/>
      <c r="BD191" s="1035"/>
      <c r="BE191" s="1035"/>
      <c r="BF191" s="1035"/>
      <c r="BG191" s="1035"/>
      <c r="BH191" s="1035"/>
      <c r="BI191" s="1035"/>
      <c r="BJ191" s="1035"/>
      <c r="BK191" s="1024" t="str">
        <f>IF(CV191=TRUE,"",SUM(BK189:BK190))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t="b">
        <f>AND(AC189="",AC190="")</f>
        <v>1</v>
      </c>
      <c r="CU191" s="72" t="b">
        <f>AND(AT189="",AT190="")</f>
        <v>1</v>
      </c>
      <c r="CV191" s="72" t="b">
        <f>AND(BK189="",BK190="")</f>
        <v>1</v>
      </c>
      <c r="CW191" s="72" t="b">
        <f>AND(CB189="",CB190="")</f>
        <v>1</v>
      </c>
    </row>
    <row r="192" spans="1:101" s="32" customFormat="1" ht="54.9" customHeight="1" thickTop="1" thickBot="1" x14ac:dyDescent="0.25">
      <c r="A192"/>
      <c r="B192"/>
      <c r="C192" s="81"/>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033" t="str">
        <f>IF(CT192=TRUE,"",IF(AC188="",0-AC191,IF(AC191="",AC188-0,AC188-AC191)))</f>
        <v/>
      </c>
      <c r="AD192" s="1033"/>
      <c r="AE192" s="1033"/>
      <c r="AF192" s="1033"/>
      <c r="AG192" s="1033"/>
      <c r="AH192" s="1033"/>
      <c r="AI192" s="1033"/>
      <c r="AJ192" s="1033"/>
      <c r="AK192" s="1033"/>
      <c r="AL192" s="1033"/>
      <c r="AM192" s="1033"/>
      <c r="AN192" s="1033"/>
      <c r="AO192" s="1033"/>
      <c r="AP192" s="1033"/>
      <c r="AQ192" s="1033"/>
      <c r="AR192" s="1033"/>
      <c r="AS192" s="1033"/>
      <c r="AT192" s="1033" t="str">
        <f>IF(CU192=TRUE,"",IF(AT188="",0-AT191,IF(AT191="",AT188-0,AT188-AT191)))</f>
        <v/>
      </c>
      <c r="AU192" s="1033"/>
      <c r="AV192" s="1033"/>
      <c r="AW192" s="1033"/>
      <c r="AX192" s="1033"/>
      <c r="AY192" s="1033"/>
      <c r="AZ192" s="1033"/>
      <c r="BA192" s="1033"/>
      <c r="BB192" s="1033"/>
      <c r="BC192" s="1033"/>
      <c r="BD192" s="1033"/>
      <c r="BE192" s="1033"/>
      <c r="BF192" s="1033"/>
      <c r="BG192" s="1033"/>
      <c r="BH192" s="1033"/>
      <c r="BI192" s="1033"/>
      <c r="BJ192" s="103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t="b">
        <f>AND(AC186="",AC187="",AC189="",AC190="")</f>
        <v>1</v>
      </c>
      <c r="CU192" s="72" t="b">
        <f>AND(AT186="",AT187="",AT189="",AT190="")</f>
        <v>1</v>
      </c>
      <c r="CV192" s="72" t="b">
        <f>AND(BK186="",BK187="",BK189="",BK190="")</f>
        <v>1</v>
      </c>
      <c r="CW192" s="72" t="b">
        <f>AND(CB186="",CB187="",CB189="",CB190="")</f>
        <v>1</v>
      </c>
    </row>
    <row r="193" spans="1:101" s="6" customFormat="1" ht="8.1" customHeight="1" thickTop="1" thickBot="1" x14ac:dyDescent="0.25">
      <c r="A193"/>
      <c r="B193"/>
      <c r="C193" s="81"/>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56"/>
      <c r="BL193" s="56"/>
      <c r="BM193" s="56"/>
      <c r="BN193" s="56"/>
      <c r="BO193" s="56"/>
      <c r="BP193" s="56"/>
      <c r="BQ193" s="56"/>
      <c r="BR193" s="56"/>
      <c r="BS193" s="56"/>
      <c r="BT193" s="56"/>
      <c r="BU193" s="56"/>
      <c r="BV193" s="56"/>
      <c r="BW193" s="56"/>
      <c r="BX193" s="56"/>
      <c r="BY193" s="56"/>
      <c r="BZ193" s="56"/>
      <c r="CA193" s="57"/>
      <c r="CB193" s="56"/>
      <c r="CC193" s="56"/>
      <c r="CD193" s="56"/>
      <c r="CE193" s="56"/>
      <c r="CF193" s="56"/>
      <c r="CG193" s="56"/>
      <c r="CH193" s="56"/>
      <c r="CI193" s="56"/>
      <c r="CJ193" s="56"/>
      <c r="CK193" s="56"/>
      <c r="CL193" s="56"/>
      <c r="CM193" s="56"/>
      <c r="CN193" s="56"/>
      <c r="CO193" s="56"/>
      <c r="CP193" s="56"/>
      <c r="CQ193" s="56"/>
      <c r="CR193" s="57"/>
      <c r="CS193" s="93"/>
      <c r="CT193" s="71"/>
      <c r="CU193" s="71"/>
      <c r="CV193" s="71"/>
      <c r="CW193" s="71"/>
    </row>
    <row r="194" spans="1:101" s="32" customFormat="1" ht="24.9" customHeight="1" thickTop="1" x14ac:dyDescent="0.2">
      <c r="A194"/>
      <c r="B194"/>
      <c r="C194" s="81"/>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034"/>
      <c r="AD194" s="1034"/>
      <c r="AE194" s="1034"/>
      <c r="AF194" s="1034"/>
      <c r="AG194" s="1034"/>
      <c r="AH194" s="1034"/>
      <c r="AI194" s="1034"/>
      <c r="AJ194" s="1034"/>
      <c r="AK194" s="1034"/>
      <c r="AL194" s="1034"/>
      <c r="AM194" s="1034"/>
      <c r="AN194" s="1034"/>
      <c r="AO194" s="1034"/>
      <c r="AP194" s="1034"/>
      <c r="AQ194" s="1034"/>
      <c r="AR194" s="1034"/>
      <c r="AS194" s="1034"/>
      <c r="AT194" s="1034"/>
      <c r="AU194" s="1034"/>
      <c r="AV194" s="1034"/>
      <c r="AW194" s="1034"/>
      <c r="AX194" s="1034"/>
      <c r="AY194" s="1034"/>
      <c r="AZ194" s="1034"/>
      <c r="BA194" s="1034"/>
      <c r="BB194" s="1034"/>
      <c r="BC194" s="1034"/>
      <c r="BD194" s="1034"/>
      <c r="BE194" s="1034"/>
      <c r="BF194" s="1034"/>
      <c r="BG194" s="1034"/>
      <c r="BH194" s="1034"/>
      <c r="BI194" s="1034"/>
      <c r="BJ194" s="1034"/>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1:101" s="32" customFormat="1" ht="24.9" customHeight="1" x14ac:dyDescent="0.2">
      <c r="A195"/>
      <c r="B195"/>
      <c r="C195" s="81"/>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023"/>
      <c r="AD195" s="1023"/>
      <c r="AE195" s="1023"/>
      <c r="AF195" s="1023"/>
      <c r="AG195" s="1023"/>
      <c r="AH195" s="1023"/>
      <c r="AI195" s="1023"/>
      <c r="AJ195" s="1023"/>
      <c r="AK195" s="1023"/>
      <c r="AL195" s="1023"/>
      <c r="AM195" s="1023"/>
      <c r="AN195" s="1023"/>
      <c r="AO195" s="1023"/>
      <c r="AP195" s="1023"/>
      <c r="AQ195" s="1023"/>
      <c r="AR195" s="1023"/>
      <c r="AS195" s="1023"/>
      <c r="AT195" s="1023"/>
      <c r="AU195" s="1023"/>
      <c r="AV195" s="1023"/>
      <c r="AW195" s="1023"/>
      <c r="AX195" s="1023"/>
      <c r="AY195" s="1023"/>
      <c r="AZ195" s="1023"/>
      <c r="BA195" s="1023"/>
      <c r="BB195" s="1023"/>
      <c r="BC195" s="1023"/>
      <c r="BD195" s="1023"/>
      <c r="BE195" s="1023"/>
      <c r="BF195" s="1023"/>
      <c r="BG195" s="1023"/>
      <c r="BH195" s="1023"/>
      <c r="BI195" s="1023"/>
      <c r="BJ195" s="1023"/>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1:101" s="32" customFormat="1" ht="24.9" customHeight="1" x14ac:dyDescent="0.2">
      <c r="A196"/>
      <c r="B196"/>
      <c r="C196" s="81"/>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912"/>
      <c r="AD196" s="913"/>
      <c r="AE196" s="913"/>
      <c r="AF196" s="913"/>
      <c r="AG196" s="913"/>
      <c r="AH196" s="913"/>
      <c r="AI196" s="913"/>
      <c r="AJ196" s="913"/>
      <c r="AK196" s="913"/>
      <c r="AL196" s="913"/>
      <c r="AM196" s="913"/>
      <c r="AN196" s="913"/>
      <c r="AO196" s="913"/>
      <c r="AP196" s="913"/>
      <c r="AQ196" s="913"/>
      <c r="AR196" s="913"/>
      <c r="AS196" s="1022"/>
      <c r="AT196" s="912"/>
      <c r="AU196" s="913"/>
      <c r="AV196" s="913"/>
      <c r="AW196" s="913"/>
      <c r="AX196" s="913"/>
      <c r="AY196" s="913"/>
      <c r="AZ196" s="913"/>
      <c r="BA196" s="913"/>
      <c r="BB196" s="913"/>
      <c r="BC196" s="913"/>
      <c r="BD196" s="913"/>
      <c r="BE196" s="913"/>
      <c r="BF196" s="913"/>
      <c r="BG196" s="913"/>
      <c r="BH196" s="913"/>
      <c r="BI196" s="913"/>
      <c r="BJ196" s="1022"/>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1:101" s="32" customFormat="1" ht="24.9" customHeight="1" x14ac:dyDescent="0.2">
      <c r="A197"/>
      <c r="B197"/>
      <c r="C197" s="81"/>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912"/>
      <c r="AD197" s="913"/>
      <c r="AE197" s="913"/>
      <c r="AF197" s="913"/>
      <c r="AG197" s="913"/>
      <c r="AH197" s="913"/>
      <c r="AI197" s="913"/>
      <c r="AJ197" s="913"/>
      <c r="AK197" s="913"/>
      <c r="AL197" s="913"/>
      <c r="AM197" s="913"/>
      <c r="AN197" s="913"/>
      <c r="AO197" s="913"/>
      <c r="AP197" s="913"/>
      <c r="AQ197" s="913"/>
      <c r="AR197" s="913"/>
      <c r="AS197" s="1022"/>
      <c r="AT197" s="912"/>
      <c r="AU197" s="913"/>
      <c r="AV197" s="913"/>
      <c r="AW197" s="913"/>
      <c r="AX197" s="913"/>
      <c r="AY197" s="913"/>
      <c r="AZ197" s="913"/>
      <c r="BA197" s="913"/>
      <c r="BB197" s="913"/>
      <c r="BC197" s="913"/>
      <c r="BD197" s="913"/>
      <c r="BE197" s="913"/>
      <c r="BF197" s="913"/>
      <c r="BG197" s="913"/>
      <c r="BH197" s="913"/>
      <c r="BI197" s="913"/>
      <c r="BJ197" s="1022"/>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1:101" s="32" customFormat="1" ht="30" customHeight="1" thickBot="1" x14ac:dyDescent="0.25">
      <c r="A198"/>
      <c r="B198"/>
      <c r="C198" s="81"/>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035" t="str">
        <f>IF(CT198=TRUE,"",SUM(AC194:AC195))</f>
        <v/>
      </c>
      <c r="AD198" s="1035"/>
      <c r="AE198" s="1035"/>
      <c r="AF198" s="1035"/>
      <c r="AG198" s="1035"/>
      <c r="AH198" s="1035"/>
      <c r="AI198" s="1035"/>
      <c r="AJ198" s="1035"/>
      <c r="AK198" s="1035"/>
      <c r="AL198" s="1035"/>
      <c r="AM198" s="1035"/>
      <c r="AN198" s="1035"/>
      <c r="AO198" s="1035"/>
      <c r="AP198" s="1035"/>
      <c r="AQ198" s="1035"/>
      <c r="AR198" s="1035"/>
      <c r="AS198" s="1035"/>
      <c r="AT198" s="1035" t="str">
        <f>IF(CU198=TRUE,"",SUM(AT194:AT195))</f>
        <v/>
      </c>
      <c r="AU198" s="1035"/>
      <c r="AV198" s="1035"/>
      <c r="AW198" s="1035"/>
      <c r="AX198" s="1035"/>
      <c r="AY198" s="1035"/>
      <c r="AZ198" s="1035"/>
      <c r="BA198" s="1035"/>
      <c r="BB198" s="1035"/>
      <c r="BC198" s="1035"/>
      <c r="BD198" s="1035"/>
      <c r="BE198" s="1035"/>
      <c r="BF198" s="1035"/>
      <c r="BG198" s="1035"/>
      <c r="BH198" s="1035"/>
      <c r="BI198" s="1035"/>
      <c r="BJ198" s="1035"/>
      <c r="BK198" s="1035" t="str">
        <f>IF(CV198=TRUE,"",SUM(BK194:BK195))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t="b">
        <f>AND(AC194="",AC195="",AC196="",AC197="")</f>
        <v>1</v>
      </c>
      <c r="CU198" s="72" t="b">
        <f>AND(AT194="",AT195="",AT196="",AT197="")</f>
        <v>1</v>
      </c>
      <c r="CV198" s="72" t="b">
        <f>AND(BK194="",BK195="",BK196="",BK197="")</f>
        <v>1</v>
      </c>
      <c r="CW198" s="72" t="b">
        <f>AND(CB194="",CB195="",CB196="",CB197="")</f>
        <v>1</v>
      </c>
    </row>
    <row r="199" spans="1:101" s="32" customFormat="1" ht="24.9" customHeight="1" thickTop="1" x14ac:dyDescent="0.2">
      <c r="A199"/>
      <c r="B199"/>
      <c r="C199" s="81"/>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036"/>
      <c r="AD199" s="1036"/>
      <c r="AE199" s="1036"/>
      <c r="AF199" s="1036"/>
      <c r="AG199" s="1036"/>
      <c r="AH199" s="1036"/>
      <c r="AI199" s="1036"/>
      <c r="AJ199" s="1036"/>
      <c r="AK199" s="1036"/>
      <c r="AL199" s="1036"/>
      <c r="AM199" s="1036"/>
      <c r="AN199" s="1036"/>
      <c r="AO199" s="1036"/>
      <c r="AP199" s="1036"/>
      <c r="AQ199" s="1036"/>
      <c r="AR199" s="1036"/>
      <c r="AS199" s="1036"/>
      <c r="AT199" s="1036"/>
      <c r="AU199" s="1036"/>
      <c r="AV199" s="1036"/>
      <c r="AW199" s="1036"/>
      <c r="AX199" s="1036"/>
      <c r="AY199" s="1036"/>
      <c r="AZ199" s="1036"/>
      <c r="BA199" s="1036"/>
      <c r="BB199" s="1036"/>
      <c r="BC199" s="1036"/>
      <c r="BD199" s="1036"/>
      <c r="BE199" s="1036"/>
      <c r="BF199" s="1036"/>
      <c r="BG199" s="1036"/>
      <c r="BH199" s="1036"/>
      <c r="BI199" s="1036"/>
      <c r="BJ199" s="1036"/>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1:101" s="32" customFormat="1" ht="24.9" customHeight="1" x14ac:dyDescent="0.2">
      <c r="A200"/>
      <c r="B200"/>
      <c r="C200" s="81"/>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023"/>
      <c r="AD200" s="1023"/>
      <c r="AE200" s="1023"/>
      <c r="AF200" s="1023"/>
      <c r="AG200" s="1023"/>
      <c r="AH200" s="1023"/>
      <c r="AI200" s="1023"/>
      <c r="AJ200" s="1023"/>
      <c r="AK200" s="1023"/>
      <c r="AL200" s="1023"/>
      <c r="AM200" s="1023"/>
      <c r="AN200" s="1023"/>
      <c r="AO200" s="1023"/>
      <c r="AP200" s="1023"/>
      <c r="AQ200" s="1023"/>
      <c r="AR200" s="1023"/>
      <c r="AS200" s="1023"/>
      <c r="AT200" s="1023"/>
      <c r="AU200" s="1023"/>
      <c r="AV200" s="1023"/>
      <c r="AW200" s="1023"/>
      <c r="AX200" s="1023"/>
      <c r="AY200" s="1023"/>
      <c r="AZ200" s="1023"/>
      <c r="BA200" s="1023"/>
      <c r="BB200" s="1023"/>
      <c r="BC200" s="1023"/>
      <c r="BD200" s="1023"/>
      <c r="BE200" s="1023"/>
      <c r="BF200" s="1023"/>
      <c r="BG200" s="1023"/>
      <c r="BH200" s="1023"/>
      <c r="BI200" s="1023"/>
      <c r="BJ200" s="1023"/>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1:101" s="32" customFormat="1" ht="30" customHeight="1" thickBot="1" x14ac:dyDescent="0.25">
      <c r="A201"/>
      <c r="B201"/>
      <c r="C201" s="81"/>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035" t="str">
        <f>IF(CT201=TRUE,"",SUM(AC199:AC200))</f>
        <v/>
      </c>
      <c r="AD201" s="1035"/>
      <c r="AE201" s="1035"/>
      <c r="AF201" s="1035"/>
      <c r="AG201" s="1035"/>
      <c r="AH201" s="1035"/>
      <c r="AI201" s="1035"/>
      <c r="AJ201" s="1035"/>
      <c r="AK201" s="1035"/>
      <c r="AL201" s="1035"/>
      <c r="AM201" s="1035"/>
      <c r="AN201" s="1035"/>
      <c r="AO201" s="1035"/>
      <c r="AP201" s="1035"/>
      <c r="AQ201" s="1035"/>
      <c r="AR201" s="1035"/>
      <c r="AS201" s="1035"/>
      <c r="AT201" s="1035" t="str">
        <f>IF(CU201=TRUE,"",SUM(AT199:AT200))</f>
        <v/>
      </c>
      <c r="AU201" s="1035"/>
      <c r="AV201" s="1035"/>
      <c r="AW201" s="1035"/>
      <c r="AX201" s="1035"/>
      <c r="AY201" s="1035"/>
      <c r="AZ201" s="1035"/>
      <c r="BA201" s="1035"/>
      <c r="BB201" s="1035"/>
      <c r="BC201" s="1035"/>
      <c r="BD201" s="1035"/>
      <c r="BE201" s="1035"/>
      <c r="BF201" s="1035"/>
      <c r="BG201" s="1035"/>
      <c r="BH201" s="1035"/>
      <c r="BI201" s="1035"/>
      <c r="BJ201" s="1035"/>
      <c r="BK201" s="1035" t="str">
        <f>IF(CV201=TRUE,"",SUM(BK199:BK200))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t="b">
        <f>AND(AC199="",AC200="")</f>
        <v>1</v>
      </c>
      <c r="CU201" s="72" t="b">
        <f>AND(AT199="",AT200="")</f>
        <v>1</v>
      </c>
      <c r="CV201" s="72" t="b">
        <f>AND(BK199="",BK200="")</f>
        <v>1</v>
      </c>
      <c r="CW201" s="72" t="b">
        <f>AND(CB199="",CB200="")</f>
        <v>1</v>
      </c>
    </row>
    <row r="202" spans="1:101" s="32" customFormat="1" ht="54.9" customHeight="1" thickTop="1" thickBot="1" x14ac:dyDescent="0.25">
      <c r="A202"/>
      <c r="B202"/>
      <c r="C202" s="81"/>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033" t="str">
        <f>IF(CT202=TRUE,"",IF(AC198="",0-AC201,IF(AC201="",AC198-0,AC198-AC201)))</f>
        <v/>
      </c>
      <c r="AD202" s="1033"/>
      <c r="AE202" s="1033"/>
      <c r="AF202" s="1033"/>
      <c r="AG202" s="1033"/>
      <c r="AH202" s="1033"/>
      <c r="AI202" s="1033"/>
      <c r="AJ202" s="1033"/>
      <c r="AK202" s="1033"/>
      <c r="AL202" s="1033"/>
      <c r="AM202" s="1033"/>
      <c r="AN202" s="1033"/>
      <c r="AO202" s="1033"/>
      <c r="AP202" s="1033"/>
      <c r="AQ202" s="1033"/>
      <c r="AR202" s="1033"/>
      <c r="AS202" s="1033"/>
      <c r="AT202" s="1033" t="str">
        <f>IF(CU202=TRUE,"",IF(AT198="",0-AT201,IF(AT201="",AT198-0,AT198-AT201)))</f>
        <v/>
      </c>
      <c r="AU202" s="1033"/>
      <c r="AV202" s="1033"/>
      <c r="AW202" s="1033"/>
      <c r="AX202" s="1033"/>
      <c r="AY202" s="1033"/>
      <c r="AZ202" s="1033"/>
      <c r="BA202" s="1033"/>
      <c r="BB202" s="1033"/>
      <c r="BC202" s="1033"/>
      <c r="BD202" s="1033"/>
      <c r="BE202" s="1033"/>
      <c r="BF202" s="1033"/>
      <c r="BG202" s="1033"/>
      <c r="BH202" s="1033"/>
      <c r="BI202" s="1033"/>
      <c r="BJ202" s="103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t="b">
        <f>AND(AC194="",AC195="",AC196="",AC197="",AC199="",AC200="")</f>
        <v>1</v>
      </c>
      <c r="CU202" s="72" t="b">
        <f>AND(AT194="",AT195="",AT196="",AT197="",AT199="",AT200="")</f>
        <v>1</v>
      </c>
      <c r="CV202" s="72" t="b">
        <f>AND(BK194="",BK195="",BK196="",BK197="",BK199="",BK200="")</f>
        <v>1</v>
      </c>
      <c r="CW202" s="72" t="b">
        <f>AND(CB194="",CB195="",CB196="",CB197="",CB199="",CB200="")</f>
        <v>1</v>
      </c>
    </row>
    <row r="203" spans="1:101" s="6" customFormat="1" ht="8.1" customHeight="1" thickTop="1" thickBot="1" x14ac:dyDescent="0.35">
      <c r="A203"/>
      <c r="B203"/>
      <c r="C203" s="81"/>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58"/>
      <c r="BL203" s="56"/>
      <c r="BM203" s="56"/>
      <c r="BN203" s="56"/>
      <c r="BO203" s="56"/>
      <c r="BP203" s="56"/>
      <c r="BQ203" s="56"/>
      <c r="BR203" s="56"/>
      <c r="BS203" s="56"/>
      <c r="BT203" s="56"/>
      <c r="BU203" s="56"/>
      <c r="BV203" s="56"/>
      <c r="BW203" s="56"/>
      <c r="BX203" s="56"/>
      <c r="BY203" s="56"/>
      <c r="BZ203" s="56"/>
      <c r="CA203" s="56"/>
      <c r="CB203" s="58"/>
      <c r="CC203" s="56"/>
      <c r="CD203" s="56"/>
      <c r="CE203" s="56"/>
      <c r="CF203" s="56"/>
      <c r="CG203" s="56"/>
      <c r="CH203" s="56"/>
      <c r="CI203" s="56"/>
      <c r="CJ203" s="56"/>
      <c r="CK203" s="56"/>
      <c r="CL203" s="56"/>
      <c r="CM203" s="56"/>
      <c r="CN203" s="56"/>
      <c r="CO203" s="56"/>
      <c r="CP203" s="56"/>
      <c r="CQ203" s="56"/>
      <c r="CR203" s="56"/>
      <c r="CS203" s="93"/>
      <c r="CT203" s="72"/>
      <c r="CU203" s="72"/>
      <c r="CV203" s="72"/>
      <c r="CW203" s="72"/>
    </row>
    <row r="204" spans="1:101" s="23" customFormat="1" ht="39.9" customHeight="1" thickTop="1" thickBot="1" x14ac:dyDescent="0.25">
      <c r="A204"/>
      <c r="B204"/>
      <c r="C204" s="81"/>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160" t="str">
        <f>IF(CT204=TRUE,"",SUM(AC184,AC192,AC202))</f>
        <v/>
      </c>
      <c r="AD204" s="1064"/>
      <c r="AE204" s="1064"/>
      <c r="AF204" s="1064"/>
      <c r="AG204" s="1064"/>
      <c r="AH204" s="1064"/>
      <c r="AI204" s="1064"/>
      <c r="AJ204" s="1064"/>
      <c r="AK204" s="1064"/>
      <c r="AL204" s="1064"/>
      <c r="AM204" s="1064"/>
      <c r="AN204" s="1064"/>
      <c r="AO204" s="1064"/>
      <c r="AP204" s="1064"/>
      <c r="AQ204" s="1064"/>
      <c r="AR204" s="1064"/>
      <c r="AS204" s="1064"/>
      <c r="AT204" s="1064" t="str">
        <f>IF(CU204=TRUE,"",SUM(AT184,AT192,AT202))</f>
        <v/>
      </c>
      <c r="AU204" s="1064"/>
      <c r="AV204" s="1064"/>
      <c r="AW204" s="1064"/>
      <c r="AX204" s="1064"/>
      <c r="AY204" s="1064"/>
      <c r="AZ204" s="1064"/>
      <c r="BA204" s="1064"/>
      <c r="BB204" s="1064"/>
      <c r="BC204" s="1064"/>
      <c r="BD204" s="1064"/>
      <c r="BE204" s="1064"/>
      <c r="BF204" s="1064"/>
      <c r="BG204" s="1064"/>
      <c r="BH204" s="1064"/>
      <c r="BI204" s="1064"/>
      <c r="BJ204" s="1064"/>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t="b">
        <f>AND(AC184="",AC192="",AC202="")</f>
        <v>1</v>
      </c>
      <c r="CU204" s="72" t="b">
        <f>AND(AT184="",AT192="",AT202="")</f>
        <v>1</v>
      </c>
      <c r="CV204" s="72" t="b">
        <f>AND(BK184="",BK192="",BK202="")</f>
        <v>1</v>
      </c>
      <c r="CW204" s="72" t="b">
        <f>AND(CB184="",CB192="",CB202="")</f>
        <v>1</v>
      </c>
    </row>
    <row r="205" spans="1:101" s="5" customFormat="1" ht="39.9" customHeight="1" thickBot="1" x14ac:dyDescent="0.25">
      <c r="A205"/>
      <c r="B205"/>
      <c r="C205" s="81"/>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070"/>
      <c r="AD205" s="1066"/>
      <c r="AE205" s="1066"/>
      <c r="AF205" s="1066"/>
      <c r="AG205" s="1066"/>
      <c r="AH205" s="1066"/>
      <c r="AI205" s="1066"/>
      <c r="AJ205" s="1066"/>
      <c r="AK205" s="1066"/>
      <c r="AL205" s="1066"/>
      <c r="AM205" s="1066"/>
      <c r="AN205" s="1066"/>
      <c r="AO205" s="1066"/>
      <c r="AP205" s="1066"/>
      <c r="AQ205" s="1066"/>
      <c r="AR205" s="1066"/>
      <c r="AS205" s="1066"/>
      <c r="AT205" s="1066"/>
      <c r="AU205" s="1066"/>
      <c r="AV205" s="1066"/>
      <c r="AW205" s="1066"/>
      <c r="AX205" s="1066"/>
      <c r="AY205" s="1066"/>
      <c r="AZ205" s="1066"/>
      <c r="BA205" s="1066"/>
      <c r="BB205" s="1066"/>
      <c r="BC205" s="1066"/>
      <c r="BD205" s="1066"/>
      <c r="BE205" s="1066"/>
      <c r="BF205" s="1066"/>
      <c r="BG205" s="1066"/>
      <c r="BH205" s="1066"/>
      <c r="BI205" s="1066"/>
      <c r="BJ205" s="1066"/>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1:101" s="5" customFormat="1" ht="39.9" customHeight="1" thickBot="1" x14ac:dyDescent="0.25">
      <c r="A206"/>
      <c r="B206"/>
      <c r="C206" s="81"/>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071" t="str">
        <f>IF(CT206=TRUE,"",SUM(AC204:AC205))</f>
        <v/>
      </c>
      <c r="AD206" s="1072"/>
      <c r="AE206" s="1072"/>
      <c r="AF206" s="1072"/>
      <c r="AG206" s="1072"/>
      <c r="AH206" s="1072"/>
      <c r="AI206" s="1072"/>
      <c r="AJ206" s="1072"/>
      <c r="AK206" s="1072"/>
      <c r="AL206" s="1072"/>
      <c r="AM206" s="1072"/>
      <c r="AN206" s="1072"/>
      <c r="AO206" s="1072"/>
      <c r="AP206" s="1072"/>
      <c r="AQ206" s="1072"/>
      <c r="AR206" s="1072"/>
      <c r="AS206" s="1072"/>
      <c r="AT206" s="1068" t="str">
        <f>IF(CU206=TRUE,"",SUM(AT204:AT205))</f>
        <v/>
      </c>
      <c r="AU206" s="1068"/>
      <c r="AV206" s="1068"/>
      <c r="AW206" s="1068"/>
      <c r="AX206" s="1068"/>
      <c r="AY206" s="1068"/>
      <c r="AZ206" s="1068"/>
      <c r="BA206" s="1068"/>
      <c r="BB206" s="1068"/>
      <c r="BC206" s="1068"/>
      <c r="BD206" s="1068"/>
      <c r="BE206" s="1068"/>
      <c r="BF206" s="1068"/>
      <c r="BG206" s="1068"/>
      <c r="BH206" s="1068"/>
      <c r="BI206" s="1068"/>
      <c r="BJ206" s="1068"/>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t="b">
        <f>AND(AC204="",AC205="")</f>
        <v>1</v>
      </c>
      <c r="CU206" s="72" t="b">
        <f>AND(AT204="",AT205="")</f>
        <v>1</v>
      </c>
      <c r="CV206" s="72" t="b">
        <f>AND(BK204="",BK205="")</f>
        <v>1</v>
      </c>
      <c r="CW206" s="72" t="b">
        <f>AND(CB204="",CB205="")</f>
        <v>1</v>
      </c>
    </row>
    <row r="207" spans="1:101" s="32" customFormat="1" ht="39.9" customHeight="1" thickBot="1" x14ac:dyDescent="0.25">
      <c r="A207"/>
      <c r="B207"/>
      <c r="C207" s="81"/>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070"/>
      <c r="AD207" s="1066"/>
      <c r="AE207" s="1066"/>
      <c r="AF207" s="1066"/>
      <c r="AG207" s="1066"/>
      <c r="AH207" s="1066"/>
      <c r="AI207" s="1066"/>
      <c r="AJ207" s="1066"/>
      <c r="AK207" s="1066"/>
      <c r="AL207" s="1066"/>
      <c r="AM207" s="1066"/>
      <c r="AN207" s="1066"/>
      <c r="AO207" s="1066"/>
      <c r="AP207" s="1066"/>
      <c r="AQ207" s="1066"/>
      <c r="AR207" s="1066"/>
      <c r="AS207" s="1067"/>
      <c r="AT207" s="20"/>
      <c r="CA207" s="19"/>
      <c r="CR207" s="19"/>
      <c r="CS207" s="85"/>
      <c r="CT207" s="73"/>
      <c r="CU207" s="73"/>
      <c r="CV207" s="73"/>
      <c r="CW207" s="73"/>
    </row>
    <row r="208" spans="1:101" s="32" customFormat="1" ht="39.9" customHeight="1" thickBot="1" x14ac:dyDescent="0.25">
      <c r="A208"/>
      <c r="B208"/>
      <c r="C208" s="81"/>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070"/>
      <c r="AD208" s="1066"/>
      <c r="AE208" s="1066"/>
      <c r="AF208" s="1066"/>
      <c r="AG208" s="1066"/>
      <c r="AH208" s="1066"/>
      <c r="AI208" s="1066"/>
      <c r="AJ208" s="1066"/>
      <c r="AK208" s="1066"/>
      <c r="AL208" s="1066"/>
      <c r="AM208" s="1066"/>
      <c r="AN208" s="1066"/>
      <c r="AO208" s="1066"/>
      <c r="AP208" s="1066"/>
      <c r="AQ208" s="1066"/>
      <c r="AR208" s="1066"/>
      <c r="AS208" s="1067"/>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t="s">
        <v>548</v>
      </c>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32" customFormat="1" ht="39.9" customHeight="1" thickBot="1" x14ac:dyDescent="0.25">
      <c r="A209"/>
      <c r="B209"/>
      <c r="C209" s="81"/>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180" t="str">
        <f>IF(CT209=TRUE,"",SUM(AC206:AS208))</f>
        <v/>
      </c>
      <c r="AD209" s="1068"/>
      <c r="AE209" s="1068"/>
      <c r="AF209" s="1068"/>
      <c r="AG209" s="1068"/>
      <c r="AH209" s="1068"/>
      <c r="AI209" s="1068"/>
      <c r="AJ209" s="1068"/>
      <c r="AK209" s="1068"/>
      <c r="AL209" s="1068"/>
      <c r="AM209" s="1068"/>
      <c r="AN209" s="1068"/>
      <c r="AO209" s="1068"/>
      <c r="AP209" s="1068"/>
      <c r="AQ209" s="1068"/>
      <c r="AR209" s="1068"/>
      <c r="AS209" s="1069"/>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t="b">
        <f>AND(AC206="",AC207="",AC208="")</f>
        <v>1</v>
      </c>
      <c r="CU209" s="71"/>
      <c r="CV209" s="71"/>
      <c r="CW209" s="71"/>
    </row>
    <row r="210" spans="1:101" s="32" customFormat="1" ht="15" customHeight="1" thickTop="1" x14ac:dyDescent="0.2">
      <c r="A210"/>
      <c r="B210"/>
      <c r="C210" s="81"/>
      <c r="E210" s="2"/>
      <c r="J210" s="29"/>
      <c r="L210" s="22"/>
      <c r="M210" s="22"/>
      <c r="N210" s="22"/>
      <c r="P210" s="6"/>
      <c r="T210"/>
      <c r="U210"/>
      <c r="V210"/>
      <c r="W210"/>
      <c r="X210"/>
      <c r="AC210"/>
      <c r="AD210"/>
      <c r="AE210"/>
      <c r="AF210"/>
      <c r="BK210" s="1203" t="str">
        <f>IF(BI365=1,"",BK346)</f>
        <v/>
      </c>
      <c r="BL210" s="1203"/>
      <c r="BM210" s="1203"/>
      <c r="BN210" s="1203"/>
      <c r="BO210" s="1203"/>
      <c r="BP210" s="1203"/>
      <c r="BQ210" s="1203"/>
      <c r="BR210" s="1203"/>
      <c r="BS210" s="1203"/>
      <c r="BT210" s="1203"/>
      <c r="BU210" s="1203"/>
      <c r="BV210" s="1203"/>
      <c r="BW210" s="1203"/>
      <c r="BX210" s="1203"/>
      <c r="BY210" s="1203"/>
      <c r="BZ210" s="1203"/>
      <c r="CA210" s="1203"/>
      <c r="CC210" s="379" t="str">
        <f>D283</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customFormat="1" ht="16.5" customHeight="1" x14ac:dyDescent="0.2">
      <c r="C211" s="81"/>
      <c r="CD211" s="7"/>
      <c r="CE211" s="7"/>
      <c r="CF211" s="7"/>
      <c r="CG211" s="7"/>
      <c r="CH211" s="7"/>
      <c r="CI211" s="7"/>
      <c r="CJ211" s="7"/>
      <c r="CK211" s="7"/>
      <c r="CL211" s="7"/>
      <c r="CM211" s="7"/>
      <c r="CN211" s="7"/>
      <c r="CO211" s="7"/>
      <c r="CP211" s="7"/>
      <c r="CQ211" s="7"/>
      <c r="CR211" s="7"/>
      <c r="CS211" s="76"/>
      <c r="CT211" s="63"/>
      <c r="CU211" s="63"/>
      <c r="CV211" s="63"/>
      <c r="CW211" s="63"/>
    </row>
    <row r="212" spans="1:101" customFormat="1" ht="9.75" customHeight="1" x14ac:dyDescent="0.2">
      <c r="C212" s="81"/>
      <c r="CS212" s="81"/>
      <c r="CT212" s="63"/>
      <c r="CU212" s="63"/>
      <c r="CV212" s="63"/>
      <c r="CW212" s="63"/>
    </row>
    <row r="213" spans="1:101" customFormat="1" ht="24.75" customHeight="1" x14ac:dyDescent="0.2">
      <c r="C213" s="81"/>
      <c r="D213" s="1176" t="s">
        <v>480</v>
      </c>
      <c r="E213" s="1176"/>
      <c r="F213" s="1176"/>
      <c r="G213" s="1176"/>
      <c r="H213" s="1176"/>
      <c r="I213" s="1176"/>
      <c r="J213" s="1176"/>
      <c r="K213" s="1176"/>
      <c r="L213" s="1176"/>
      <c r="M213" s="1176"/>
      <c r="N213" s="1176"/>
      <c r="O213" s="1176"/>
      <c r="P213" s="1176"/>
      <c r="Q213" s="1176"/>
      <c r="R213" s="1176"/>
      <c r="S213" s="1176"/>
      <c r="T213" s="1176"/>
      <c r="U213" s="1176"/>
      <c r="V213" s="1176"/>
      <c r="W213" s="1176"/>
      <c r="X213" s="1176"/>
      <c r="Y213" s="1176"/>
      <c r="Z213" s="1176"/>
      <c r="AA213" s="1176"/>
      <c r="AB213" s="1176"/>
      <c r="AC213" s="1176"/>
      <c r="AD213" s="1176"/>
      <c r="AE213" s="1176"/>
      <c r="AF213" s="1176"/>
      <c r="AG213" s="1176"/>
      <c r="AH213" s="1176"/>
      <c r="AI213" s="1176"/>
      <c r="AJ213" s="1176"/>
      <c r="AK213" s="1176"/>
      <c r="AL213" s="1176"/>
      <c r="AM213" s="1176"/>
      <c r="AN213" s="1176"/>
      <c r="AO213" s="1176"/>
      <c r="AP213" s="1176"/>
      <c r="AQ213" s="1176"/>
      <c r="AR213" s="1176"/>
      <c r="AS213" s="1176"/>
      <c r="AT213" s="1176"/>
      <c r="AU213" s="1176"/>
      <c r="AV213" s="1176"/>
      <c r="AW213" s="1176"/>
      <c r="AX213" s="1176"/>
      <c r="AY213" s="1176"/>
      <c r="AZ213" s="1176"/>
      <c r="BA213" s="1176"/>
      <c r="BB213" s="1176"/>
      <c r="BC213" s="1176"/>
      <c r="BD213" s="1176"/>
      <c r="BE213" s="1176"/>
      <c r="BF213" s="1176"/>
      <c r="BG213" s="1176"/>
      <c r="BH213" s="1176"/>
      <c r="BI213" s="1176"/>
      <c r="BJ213" s="1176"/>
      <c r="BK213" s="1176"/>
      <c r="BL213" s="1176"/>
      <c r="BM213" s="1176"/>
      <c r="BN213" s="1176"/>
      <c r="BO213" s="1176"/>
      <c r="BP213" s="1176"/>
      <c r="BQ213" s="1176"/>
      <c r="BR213" s="1176"/>
      <c r="BS213" s="1176"/>
      <c r="BT213" s="1176"/>
      <c r="BU213" s="1176"/>
      <c r="BV213" s="1176"/>
      <c r="BW213" s="1176"/>
      <c r="BX213" s="1176"/>
      <c r="BY213" s="1176"/>
      <c r="BZ213" s="1176"/>
      <c r="CA213" s="1176"/>
      <c r="CB213" s="1176"/>
      <c r="CC213" s="1176"/>
      <c r="CD213" s="1176"/>
      <c r="CE213" s="1176"/>
      <c r="CF213" s="1176"/>
      <c r="CG213" s="1176"/>
      <c r="CH213" s="1176"/>
      <c r="CI213" s="1176"/>
      <c r="CJ213" s="1176"/>
      <c r="CK213" s="1176"/>
      <c r="CL213" s="1176"/>
      <c r="CM213" s="1176"/>
      <c r="CN213" s="1176"/>
      <c r="CO213" s="1176"/>
      <c r="CP213" s="1176"/>
      <c r="CQ213" s="1176"/>
      <c r="CR213" s="1176"/>
      <c r="CS213" s="81"/>
      <c r="CT213" s="63"/>
      <c r="CU213" s="63"/>
      <c r="CV213" s="63"/>
      <c r="CW213" s="63"/>
    </row>
    <row r="214" spans="1:101" customFormat="1" ht="24.75" customHeight="1" thickBot="1" x14ac:dyDescent="0.3">
      <c r="C214" s="81"/>
      <c r="E214" s="41"/>
      <c r="F214" s="41"/>
      <c r="G214" s="41"/>
      <c r="H214" s="41"/>
      <c r="I214" s="41"/>
      <c r="J214" s="41"/>
      <c r="K214" s="41"/>
      <c r="L214" s="42"/>
      <c r="M214" s="41"/>
      <c r="N214" s="41"/>
      <c r="O214" s="41"/>
      <c r="P214" s="41"/>
      <c r="Q214" s="41"/>
      <c r="R214" s="41"/>
      <c r="S214" s="41"/>
      <c r="T214" s="41"/>
      <c r="U214" s="41"/>
      <c r="V214" s="41"/>
      <c r="W214" s="41"/>
      <c r="X214" s="41"/>
      <c r="Y214" s="41"/>
      <c r="Z214" s="41"/>
      <c r="AA214" s="41"/>
      <c r="AB214" s="41"/>
      <c r="AC214" s="41"/>
      <c r="AD214" s="41"/>
      <c r="AE214" s="41"/>
      <c r="AF214" s="42"/>
      <c r="AG214" s="42"/>
      <c r="AH214" s="844" t="str">
        <f>AH164</f>
        <v>【 学 校 法 人 用 】</v>
      </c>
      <c r="AI214" s="844"/>
      <c r="AJ214" s="844"/>
      <c r="AK214" s="844"/>
      <c r="AL214" s="844"/>
      <c r="AM214" s="844"/>
      <c r="AN214" s="844"/>
      <c r="AO214" s="844"/>
      <c r="AP214" s="844"/>
      <c r="AQ214" s="844"/>
      <c r="AR214" s="844"/>
      <c r="AS214" s="844"/>
      <c r="AT214" s="844"/>
      <c r="AU214" s="844"/>
      <c r="AV214" s="844"/>
      <c r="AW214" s="844"/>
      <c r="AX214" s="844"/>
      <c r="AY214" s="844"/>
      <c r="AZ214" s="844"/>
      <c r="BA214" s="844"/>
      <c r="BB214" s="844"/>
      <c r="BC214" s="844"/>
      <c r="BD214" s="844"/>
      <c r="BE214" s="844"/>
      <c r="BF214" s="844"/>
      <c r="BG214" s="844"/>
      <c r="BH214" s="844"/>
      <c r="BI214" s="844"/>
      <c r="BJ214" s="844"/>
      <c r="BK214" s="844"/>
      <c r="BL214" s="844"/>
      <c r="BM214" s="844"/>
      <c r="BN214" s="844"/>
      <c r="BO214" s="844"/>
      <c r="BP214" s="844"/>
      <c r="BQ214" s="844"/>
      <c r="BR214" s="844"/>
      <c r="BS214" s="844"/>
      <c r="BT214" s="844"/>
      <c r="BU214" s="41"/>
      <c r="BV214" s="41"/>
      <c r="BW214" s="41"/>
      <c r="BX214" s="41"/>
      <c r="BY214" s="41"/>
      <c r="BZ214" s="705" t="s">
        <v>563</v>
      </c>
      <c r="CA214" s="705"/>
      <c r="CB214" s="705"/>
      <c r="CC214" s="705"/>
      <c r="CD214" s="705"/>
      <c r="CE214" s="705"/>
      <c r="CF214" s="705"/>
      <c r="CG214" s="705"/>
      <c r="CH214" s="705"/>
      <c r="CI214" s="705"/>
      <c r="CJ214" s="705"/>
      <c r="CK214" s="705"/>
      <c r="CL214" s="705"/>
      <c r="CM214" s="705"/>
      <c r="CN214" s="705"/>
      <c r="CO214" s="705"/>
      <c r="CP214" s="705"/>
      <c r="CQ214" s="705"/>
      <c r="CR214" s="705"/>
      <c r="CS214" s="81"/>
      <c r="CT214" s="63"/>
      <c r="CU214" s="63"/>
      <c r="CV214" s="63"/>
      <c r="CW214" s="63"/>
    </row>
    <row r="215" spans="1:101" customFormat="1" ht="24.75" customHeight="1" thickTop="1" x14ac:dyDescent="0.2">
      <c r="C215" s="81"/>
      <c r="E215" s="706" t="s">
        <v>455</v>
      </c>
      <c r="F215" s="707"/>
      <c r="G215" s="707"/>
      <c r="H215" s="707"/>
      <c r="I215" s="707"/>
      <c r="J215" s="707"/>
      <c r="K215" s="707"/>
      <c r="L215" s="707"/>
      <c r="M215" s="707"/>
      <c r="N215" s="707"/>
      <c r="O215" s="707"/>
      <c r="P215" s="707"/>
      <c r="Q215" s="707"/>
      <c r="R215" s="707"/>
      <c r="S215" s="707"/>
      <c r="T215" s="707"/>
      <c r="U215" s="707"/>
      <c r="V215" s="707"/>
      <c r="W215" s="707"/>
      <c r="X215" s="707"/>
      <c r="Y215" s="707"/>
      <c r="Z215" s="707"/>
      <c r="AA215" s="707"/>
      <c r="AB215" s="707"/>
      <c r="AC215" s="707"/>
      <c r="AD215" s="707"/>
      <c r="AE215" s="707"/>
      <c r="AF215" s="707"/>
      <c r="AG215" s="707"/>
      <c r="AH215" s="707"/>
      <c r="AI215" s="707"/>
      <c r="AJ215" s="707"/>
      <c r="AK215" s="707"/>
      <c r="AL215" s="707"/>
      <c r="AM215" s="707"/>
      <c r="AN215" s="707"/>
      <c r="AO215" s="707"/>
      <c r="AP215" s="707"/>
      <c r="AQ215" s="707"/>
      <c r="AR215" s="707"/>
      <c r="AS215" s="707"/>
      <c r="AT215" s="707"/>
      <c r="AU215" s="707"/>
      <c r="AV215" s="707"/>
      <c r="AW215" s="707"/>
      <c r="AX215" s="707"/>
      <c r="AY215" s="707"/>
      <c r="AZ215" s="707"/>
      <c r="BA215" s="708"/>
      <c r="BB215" s="47"/>
      <c r="BC215" s="47"/>
      <c r="BD215" s="47"/>
      <c r="BE215" s="47"/>
      <c r="BF215" s="47"/>
      <c r="BG215" s="47"/>
      <c r="BH215" s="47"/>
      <c r="BI215" s="47"/>
      <c r="BJ215" s="47"/>
      <c r="BK215" s="47"/>
      <c r="BL215" s="47"/>
      <c r="BM215" s="47"/>
      <c r="BN215" s="47"/>
      <c r="BO215" s="47"/>
      <c r="BP215" s="47"/>
      <c r="BQ215" s="47"/>
      <c r="BR215" s="47"/>
      <c r="BS215" s="47"/>
      <c r="BT215" s="47"/>
      <c r="BU215" s="47"/>
      <c r="BV215" s="41"/>
      <c r="BW215" s="41"/>
      <c r="BX215" s="41"/>
      <c r="BY215" s="41"/>
      <c r="BZ215" s="709" t="s">
        <v>0</v>
      </c>
      <c r="CA215" s="710"/>
      <c r="CB215" s="710"/>
      <c r="CC215" s="710"/>
      <c r="CD215" s="710"/>
      <c r="CE215" s="710"/>
      <c r="CF215" s="710"/>
      <c r="CG215" s="710"/>
      <c r="CH215" s="710"/>
      <c r="CI215" s="710"/>
      <c r="CJ215" s="710"/>
      <c r="CK215" s="710"/>
      <c r="CL215" s="710"/>
      <c r="CM215" s="710"/>
      <c r="CN215" s="710"/>
      <c r="CO215" s="710"/>
      <c r="CP215" s="710"/>
      <c r="CQ215" s="710"/>
      <c r="CR215" s="711"/>
      <c r="CS215" s="81"/>
      <c r="CT215" s="63"/>
      <c r="CU215" s="63"/>
      <c r="CV215" s="63"/>
      <c r="CW215" s="63"/>
    </row>
    <row r="216" spans="1:101" customFormat="1" ht="39" customHeight="1" x14ac:dyDescent="0.2">
      <c r="C216" s="81"/>
      <c r="E216" s="712" t="str">
        <f>IF(U14="","",U14)</f>
        <v/>
      </c>
      <c r="F216" s="713"/>
      <c r="G216" s="713"/>
      <c r="H216" s="713"/>
      <c r="I216" s="713"/>
      <c r="J216" s="713"/>
      <c r="K216" s="713"/>
      <c r="L216" s="713"/>
      <c r="M216" s="713"/>
      <c r="N216" s="713"/>
      <c r="O216" s="713"/>
      <c r="P216" s="713"/>
      <c r="Q216" s="713"/>
      <c r="R216" s="713"/>
      <c r="S216" s="713"/>
      <c r="T216" s="713"/>
      <c r="U216" s="713"/>
      <c r="V216" s="713"/>
      <c r="W216" s="713"/>
      <c r="X216" s="713"/>
      <c r="Y216" s="713"/>
      <c r="Z216" s="713"/>
      <c r="AA216" s="713"/>
      <c r="AB216" s="713"/>
      <c r="AC216" s="713"/>
      <c r="AD216" s="713"/>
      <c r="AE216" s="713"/>
      <c r="AF216" s="713"/>
      <c r="AG216" s="713"/>
      <c r="AH216" s="713"/>
      <c r="AI216" s="713"/>
      <c r="AJ216" s="713"/>
      <c r="AK216" s="713"/>
      <c r="AL216" s="713"/>
      <c r="AM216" s="713"/>
      <c r="AN216" s="713"/>
      <c r="AO216" s="713"/>
      <c r="AP216" s="713"/>
      <c r="AQ216" s="713"/>
      <c r="AR216" s="713"/>
      <c r="AS216" s="713"/>
      <c r="AT216" s="713"/>
      <c r="AU216" s="713"/>
      <c r="AV216" s="713"/>
      <c r="AW216" s="713"/>
      <c r="AX216" s="713"/>
      <c r="AY216" s="713"/>
      <c r="AZ216" s="713"/>
      <c r="BA216" s="714"/>
      <c r="BB216" s="47"/>
      <c r="BC216" s="47"/>
      <c r="BD216" s="47"/>
      <c r="BE216" s="47"/>
      <c r="BF216" s="47"/>
      <c r="BG216" s="47"/>
      <c r="BH216" s="47"/>
      <c r="BI216" s="47"/>
      <c r="BJ216" s="47"/>
      <c r="BK216" s="47"/>
      <c r="BL216" s="47"/>
      <c r="BM216" s="47"/>
      <c r="BN216" s="47"/>
      <c r="BO216" s="47"/>
      <c r="BP216" s="47"/>
      <c r="BQ216" s="47"/>
      <c r="BR216" s="47"/>
      <c r="BS216" s="47"/>
      <c r="BT216" s="47"/>
      <c r="BU216" s="47"/>
      <c r="BZ216" s="1239"/>
      <c r="CA216" s="1240"/>
      <c r="CB216" s="1240"/>
      <c r="CC216" s="1240"/>
      <c r="CD216" s="1240"/>
      <c r="CE216" s="1240"/>
      <c r="CF216" s="1240"/>
      <c r="CG216" s="1240"/>
      <c r="CH216" s="1240"/>
      <c r="CI216" s="1240"/>
      <c r="CJ216" s="1240"/>
      <c r="CK216" s="1240"/>
      <c r="CL216" s="1240"/>
      <c r="CM216" s="1240"/>
      <c r="CN216" s="1240"/>
      <c r="CO216" s="1240"/>
      <c r="CP216" s="1240"/>
      <c r="CQ216" s="1240"/>
      <c r="CR216" s="1241"/>
      <c r="CS216" s="81"/>
      <c r="CT216" s="63"/>
      <c r="CU216" s="63"/>
      <c r="CV216" s="63"/>
      <c r="CW216" s="63"/>
    </row>
    <row r="217" spans="1:101" customFormat="1" ht="21" customHeight="1" thickBot="1" x14ac:dyDescent="0.25">
      <c r="C217" s="81"/>
      <c r="E217" s="715"/>
      <c r="F217" s="716"/>
      <c r="G217" s="716"/>
      <c r="H217" s="716"/>
      <c r="I217" s="716"/>
      <c r="J217" s="716"/>
      <c r="K217" s="716"/>
      <c r="L217" s="716"/>
      <c r="M217" s="716"/>
      <c r="N217" s="716"/>
      <c r="O217" s="716"/>
      <c r="P217" s="716"/>
      <c r="Q217" s="716"/>
      <c r="R217" s="716"/>
      <c r="S217" s="716"/>
      <c r="T217" s="716"/>
      <c r="U217" s="716"/>
      <c r="V217" s="716"/>
      <c r="W217" s="716"/>
      <c r="X217" s="716"/>
      <c r="Y217" s="716"/>
      <c r="Z217" s="716"/>
      <c r="AA217" s="716"/>
      <c r="AB217" s="716"/>
      <c r="AC217" s="716"/>
      <c r="AD217" s="716"/>
      <c r="AE217" s="716"/>
      <c r="AF217" s="716"/>
      <c r="AG217" s="716"/>
      <c r="AH217" s="716"/>
      <c r="AI217" s="716"/>
      <c r="AJ217" s="716"/>
      <c r="AK217" s="716"/>
      <c r="AL217" s="716"/>
      <c r="AM217" s="716"/>
      <c r="AN217" s="716"/>
      <c r="AO217" s="716"/>
      <c r="AP217" s="716"/>
      <c r="AQ217" s="716"/>
      <c r="AR217" s="716"/>
      <c r="AS217" s="716"/>
      <c r="AT217" s="716"/>
      <c r="AU217" s="716"/>
      <c r="AV217" s="716"/>
      <c r="AW217" s="716"/>
      <c r="AX217" s="716"/>
      <c r="AY217" s="716"/>
      <c r="AZ217" s="716"/>
      <c r="BA217" s="717"/>
      <c r="BB217" s="47"/>
      <c r="BC217" s="47"/>
      <c r="BD217" s="47"/>
      <c r="BE217" s="47"/>
      <c r="BF217" s="47"/>
      <c r="BG217" s="47"/>
      <c r="BH217" s="47"/>
      <c r="BI217" s="47"/>
      <c r="BJ217" s="47"/>
      <c r="BK217" s="47"/>
      <c r="BL217" s="47"/>
      <c r="BM217" s="47"/>
      <c r="BN217" s="47"/>
      <c r="BO217" s="47"/>
      <c r="BP217" s="47"/>
      <c r="BQ217" s="47"/>
      <c r="BR217" s="47"/>
      <c r="BS217" s="47"/>
      <c r="BT217" s="47"/>
      <c r="BU217" s="47"/>
      <c r="CS217" s="81"/>
      <c r="CT217" s="63"/>
      <c r="CU217" s="63"/>
      <c r="CV217" s="63"/>
      <c r="CW217" s="63"/>
    </row>
    <row r="218" spans="1:101" s="32" customFormat="1" ht="27" customHeight="1" thickTop="1" thickBot="1" x14ac:dyDescent="0.25">
      <c r="A218"/>
      <c r="B218"/>
      <c r="C218" s="81"/>
      <c r="D218" s="2"/>
      <c r="E218" s="2"/>
      <c r="F218" s="2"/>
      <c r="I218" s="2"/>
      <c r="J218" s="2"/>
      <c r="K218" s="35"/>
      <c r="L218" s="35"/>
      <c r="M218" s="35"/>
      <c r="N218" s="3"/>
      <c r="P218" s="4"/>
      <c r="Q218" s="4"/>
      <c r="R218" s="4"/>
      <c r="S218" s="24"/>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1000" t="str">
        <f ca="1">CONCATENATE("（",D274,D271,"年3月31日　単位：円）")</f>
        <v>（令和6年3月31日　単位：円）</v>
      </c>
      <c r="BJ218" s="1000"/>
      <c r="BK218" s="1000"/>
      <c r="BL218" s="1000"/>
      <c r="BM218" s="1000"/>
      <c r="BN218" s="1000"/>
      <c r="BO218" s="1000"/>
      <c r="BP218" s="1000"/>
      <c r="BQ218" s="1000"/>
      <c r="BR218" s="1000"/>
      <c r="BS218" s="1000"/>
      <c r="BT218" s="1000"/>
      <c r="BU218" s="1000"/>
      <c r="BV218" s="1000"/>
      <c r="BW218" s="1000"/>
      <c r="BX218" s="1000"/>
      <c r="BY218" s="1000"/>
      <c r="BZ218" s="1000"/>
      <c r="CA218" s="1000"/>
      <c r="CB218" s="1000"/>
      <c r="CC218" s="1000"/>
      <c r="CD218" s="1000"/>
      <c r="CE218" s="1000"/>
      <c r="CF218" s="1000"/>
      <c r="CG218" s="1000"/>
      <c r="CH218" s="1000"/>
      <c r="CI218" s="1000"/>
      <c r="CJ218" s="1000"/>
      <c r="CK218" s="1000"/>
      <c r="CL218" s="1000"/>
      <c r="CM218" s="1000"/>
      <c r="CN218" s="1000"/>
      <c r="CO218" s="1000"/>
      <c r="CP218" s="1000"/>
      <c r="CQ218" s="1000"/>
      <c r="CR218" s="1000"/>
      <c r="CS218" s="85"/>
      <c r="CT218" s="68"/>
      <c r="CU218" s="68"/>
      <c r="CV218" s="68"/>
      <c r="CW218" s="68"/>
    </row>
    <row r="219" spans="1:101" s="32" customFormat="1" ht="42.9" customHeight="1" thickTop="1" x14ac:dyDescent="0.2">
      <c r="A219"/>
      <c r="B219"/>
      <c r="C219" s="81"/>
      <c r="E219" s="1173" t="s">
        <v>27</v>
      </c>
      <c r="F219" s="1174"/>
      <c r="G219" s="1174"/>
      <c r="H219" s="1174"/>
      <c r="I219" s="1174"/>
      <c r="J219" s="1174"/>
      <c r="K219" s="1174"/>
      <c r="L219" s="1174"/>
      <c r="M219" s="1174"/>
      <c r="N219" s="1174"/>
      <c r="O219" s="1174"/>
      <c r="P219" s="1174"/>
      <c r="Q219" s="1174"/>
      <c r="R219" s="1174"/>
      <c r="S219" s="1174"/>
      <c r="T219" s="1174"/>
      <c r="U219" s="1174"/>
      <c r="V219" s="1174"/>
      <c r="W219" s="1174"/>
      <c r="X219" s="1174"/>
      <c r="Y219" s="1174"/>
      <c r="Z219" s="1174"/>
      <c r="AA219" s="1174"/>
      <c r="AB219" s="1174"/>
      <c r="AC219" s="1174"/>
      <c r="AD219" s="1174"/>
      <c r="AE219" s="1174"/>
      <c r="AF219" s="1174"/>
      <c r="AG219" s="1174"/>
      <c r="AH219" s="1174"/>
      <c r="AI219" s="1174"/>
      <c r="AJ219" s="1174"/>
      <c r="AK219" s="1174"/>
      <c r="AL219" s="1174"/>
      <c r="AM219" s="1174"/>
      <c r="AN219" s="1174"/>
      <c r="AO219" s="1174"/>
      <c r="AP219" s="1174"/>
      <c r="AQ219" s="1174"/>
      <c r="AR219" s="1174"/>
      <c r="AS219" s="1174"/>
      <c r="AT219" s="1174"/>
      <c r="AU219" s="1174"/>
      <c r="AV219" s="1174"/>
      <c r="AW219" s="1174"/>
      <c r="AX219" s="1174"/>
      <c r="AY219" s="1174"/>
      <c r="AZ219" s="1174"/>
      <c r="BA219" s="1175"/>
      <c r="BB219" s="1171" t="s">
        <v>103</v>
      </c>
      <c r="BC219" s="1171"/>
      <c r="BD219" s="1171"/>
      <c r="BE219" s="1171"/>
      <c r="BF219" s="1171"/>
      <c r="BG219" s="1171"/>
      <c r="BH219" s="1171"/>
      <c r="BI219" s="1171"/>
      <c r="BJ219" s="1171"/>
      <c r="BK219" s="1171"/>
      <c r="BL219" s="1171"/>
      <c r="BM219" s="1171"/>
      <c r="BN219" s="1171"/>
      <c r="BO219" s="1171"/>
      <c r="BP219" s="1171"/>
      <c r="BQ219" s="1171"/>
      <c r="BR219" s="1171"/>
      <c r="BS219" s="1171"/>
      <c r="BT219" s="1171"/>
      <c r="BU219" s="1171"/>
      <c r="BV219" s="1171"/>
      <c r="BW219" s="1171"/>
      <c r="BX219" s="1171"/>
      <c r="BY219" s="1171"/>
      <c r="BZ219" s="1171"/>
      <c r="CA219" s="1171"/>
      <c r="CB219" s="1171"/>
      <c r="CC219" s="1171"/>
      <c r="CD219" s="1171"/>
      <c r="CE219" s="1171"/>
      <c r="CF219" s="1171"/>
      <c r="CG219" s="1171"/>
      <c r="CH219" s="1171"/>
      <c r="CI219" s="1171"/>
      <c r="CJ219" s="1171"/>
      <c r="CK219" s="1171"/>
      <c r="CL219" s="1171"/>
      <c r="CM219" s="1171"/>
      <c r="CN219" s="1171"/>
      <c r="CO219" s="1171"/>
      <c r="CP219" s="1171"/>
      <c r="CQ219" s="1171"/>
      <c r="CR219" s="1172"/>
      <c r="CS219" s="85"/>
      <c r="CT219" s="70"/>
      <c r="CU219" s="70"/>
      <c r="CV219" s="70"/>
      <c r="CW219" s="70"/>
    </row>
    <row r="220" spans="1:101" s="32" customFormat="1" ht="26.1" customHeight="1" thickBot="1" x14ac:dyDescent="0.25">
      <c r="A220"/>
      <c r="B220"/>
      <c r="C220" s="81"/>
      <c r="E220" s="1185" t="s">
        <v>25</v>
      </c>
      <c r="F220" s="1163"/>
      <c r="G220" s="1163"/>
      <c r="H220" s="1163"/>
      <c r="I220" s="1163"/>
      <c r="J220" s="1163"/>
      <c r="K220" s="1163"/>
      <c r="L220" s="1163"/>
      <c r="M220" s="1163"/>
      <c r="N220" s="1163"/>
      <c r="O220" s="1163"/>
      <c r="P220" s="1163"/>
      <c r="Q220" s="1163"/>
      <c r="R220" s="1163"/>
      <c r="S220" s="1163"/>
      <c r="T220" s="1163"/>
      <c r="U220" s="1163"/>
      <c r="V220" s="1163"/>
      <c r="W220" s="1163"/>
      <c r="X220" s="1163"/>
      <c r="Y220" s="1163"/>
      <c r="Z220" s="1163"/>
      <c r="AA220" s="1163"/>
      <c r="AB220" s="1163"/>
      <c r="AC220" s="1163"/>
      <c r="AD220" s="1163"/>
      <c r="AE220" s="1163"/>
      <c r="AF220" s="1179"/>
      <c r="AG220" s="1162" t="s">
        <v>26</v>
      </c>
      <c r="AH220" s="1163"/>
      <c r="AI220" s="1163"/>
      <c r="AJ220" s="1163"/>
      <c r="AK220" s="1163"/>
      <c r="AL220" s="1163"/>
      <c r="AM220" s="1163"/>
      <c r="AN220" s="1163"/>
      <c r="AO220" s="1163"/>
      <c r="AP220" s="1163"/>
      <c r="AQ220" s="1163"/>
      <c r="AR220" s="1163"/>
      <c r="AS220" s="1163"/>
      <c r="AT220" s="1163"/>
      <c r="AU220" s="1163"/>
      <c r="AV220" s="1163"/>
      <c r="AW220" s="1163"/>
      <c r="AX220" s="1163"/>
      <c r="AY220" s="1163"/>
      <c r="AZ220" s="1163"/>
      <c r="BA220" s="1164"/>
      <c r="BB220" s="1178" t="s">
        <v>25</v>
      </c>
      <c r="BC220" s="1163"/>
      <c r="BD220" s="1163"/>
      <c r="BE220" s="1163"/>
      <c r="BF220" s="1163"/>
      <c r="BG220" s="1163"/>
      <c r="BH220" s="1163"/>
      <c r="BI220" s="1163"/>
      <c r="BJ220" s="1163"/>
      <c r="BK220" s="1163"/>
      <c r="BL220" s="1163"/>
      <c r="BM220" s="1163"/>
      <c r="BN220" s="1163"/>
      <c r="BO220" s="1163"/>
      <c r="BP220" s="1163"/>
      <c r="BQ220" s="1163"/>
      <c r="BR220" s="1163"/>
      <c r="BS220" s="1163"/>
      <c r="BT220" s="1163"/>
      <c r="BU220" s="1163"/>
      <c r="BV220" s="1163"/>
      <c r="BW220" s="1163"/>
      <c r="BX220" s="1163"/>
      <c r="BY220" s="1163"/>
      <c r="BZ220" s="1163"/>
      <c r="CA220" s="1179"/>
      <c r="CB220" s="1162" t="s">
        <v>26</v>
      </c>
      <c r="CC220" s="1163"/>
      <c r="CD220" s="1163"/>
      <c r="CE220" s="1163"/>
      <c r="CF220" s="1163"/>
      <c r="CG220" s="1163"/>
      <c r="CH220" s="1163"/>
      <c r="CI220" s="1163"/>
      <c r="CJ220" s="1163"/>
      <c r="CK220" s="1163"/>
      <c r="CL220" s="1163"/>
      <c r="CM220" s="1163"/>
      <c r="CN220" s="1163"/>
      <c r="CO220" s="1163"/>
      <c r="CP220" s="1163"/>
      <c r="CQ220" s="1163"/>
      <c r="CR220" s="1177"/>
      <c r="CS220" s="85"/>
      <c r="CT220" s="70"/>
      <c r="CU220" s="70"/>
      <c r="CV220" s="70"/>
      <c r="CW220" s="70"/>
    </row>
    <row r="221" spans="1:101" s="32" customFormat="1" ht="42.9" customHeight="1" x14ac:dyDescent="0.2">
      <c r="A221"/>
      <c r="B221"/>
      <c r="C221" s="81"/>
      <c r="E221" s="1186" t="s">
        <v>63</v>
      </c>
      <c r="F221" s="1147"/>
      <c r="G221" s="1147"/>
      <c r="H221" s="1147"/>
      <c r="I221" s="1147"/>
      <c r="J221" s="1147"/>
      <c r="K221" s="1147"/>
      <c r="L221" s="1147"/>
      <c r="M221" s="1147"/>
      <c r="N221" s="1147"/>
      <c r="O221" s="1147"/>
      <c r="P221" s="1147"/>
      <c r="Q221" s="1147"/>
      <c r="R221" s="1147"/>
      <c r="S221" s="1147"/>
      <c r="T221" s="1147"/>
      <c r="U221" s="1147"/>
      <c r="V221" s="1147"/>
      <c r="W221" s="1147"/>
      <c r="X221" s="1147"/>
      <c r="Y221" s="1147"/>
      <c r="Z221" s="1147"/>
      <c r="AA221" s="1147"/>
      <c r="AB221" s="1147"/>
      <c r="AC221" s="1147"/>
      <c r="AD221" s="1147"/>
      <c r="AE221" s="1147"/>
      <c r="AF221" s="1148"/>
      <c r="AG221" s="1143" t="str">
        <f>IF(CU221=TRUE,"",SUM(AG223:AG227,AG229:AG230,AG232:AG235))</f>
        <v/>
      </c>
      <c r="AH221" s="1144"/>
      <c r="AI221" s="1144"/>
      <c r="AJ221" s="1144"/>
      <c r="AK221" s="1144"/>
      <c r="AL221" s="1144"/>
      <c r="AM221" s="1144"/>
      <c r="AN221" s="1144"/>
      <c r="AO221" s="1144"/>
      <c r="AP221" s="1144"/>
      <c r="AQ221" s="1144"/>
      <c r="AR221" s="1144"/>
      <c r="AS221" s="1144"/>
      <c r="AT221" s="1144"/>
      <c r="AU221" s="1144"/>
      <c r="AV221" s="1144"/>
      <c r="AW221" s="1144"/>
      <c r="AX221" s="1144"/>
      <c r="AY221" s="1144"/>
      <c r="AZ221" s="1144"/>
      <c r="BA221" s="1161"/>
      <c r="BB221" s="1146" t="s">
        <v>65</v>
      </c>
      <c r="BC221" s="1147"/>
      <c r="BD221" s="1147"/>
      <c r="BE221" s="1147"/>
      <c r="BF221" s="1147"/>
      <c r="BG221" s="1147"/>
      <c r="BH221" s="1147"/>
      <c r="BI221" s="1147"/>
      <c r="BJ221" s="1147"/>
      <c r="BK221" s="1147"/>
      <c r="BL221" s="1147"/>
      <c r="BM221" s="1147"/>
      <c r="BN221" s="1147"/>
      <c r="BO221" s="1147"/>
      <c r="BP221" s="1147"/>
      <c r="BQ221" s="1147"/>
      <c r="BR221" s="1147"/>
      <c r="BS221" s="1147"/>
      <c r="BT221" s="1147"/>
      <c r="BU221" s="1147"/>
      <c r="BV221" s="1147"/>
      <c r="BW221" s="1147"/>
      <c r="BX221" s="1147"/>
      <c r="BY221" s="1147"/>
      <c r="BZ221" s="1147"/>
      <c r="CA221" s="1148"/>
      <c r="CB221" s="1224" t="str">
        <f>IF(CW221=TRUE,"",SUM(CB222:CB226))</f>
        <v/>
      </c>
      <c r="CC221" s="1225"/>
      <c r="CD221" s="1225"/>
      <c r="CE221" s="1225"/>
      <c r="CF221" s="1225"/>
      <c r="CG221" s="1225"/>
      <c r="CH221" s="1225"/>
      <c r="CI221" s="1225"/>
      <c r="CJ221" s="1225"/>
      <c r="CK221" s="1225"/>
      <c r="CL221" s="1225"/>
      <c r="CM221" s="1225"/>
      <c r="CN221" s="1225"/>
      <c r="CO221" s="1225"/>
      <c r="CP221" s="1225"/>
      <c r="CQ221" s="1225"/>
      <c r="CR221" s="1226"/>
      <c r="CS221" s="85"/>
      <c r="CT221" s="70"/>
      <c r="CU221" s="70" t="b">
        <f>AND(AG222="",AG228="",AG231="")</f>
        <v>1</v>
      </c>
      <c r="CV221" s="70"/>
      <c r="CW221" s="70" t="b">
        <f>AND(CB222="",CB223="",CB225="",CB224="",CB226="")</f>
        <v>1</v>
      </c>
    </row>
    <row r="222" spans="1:101" s="32" customFormat="1" ht="42.9" customHeight="1" x14ac:dyDescent="0.2">
      <c r="A222"/>
      <c r="B222"/>
      <c r="C222" s="81"/>
      <c r="E222" s="1088" t="s">
        <v>100</v>
      </c>
      <c r="F222" s="1089"/>
      <c r="G222" s="1090"/>
      <c r="H222" s="1166" t="s">
        <v>33</v>
      </c>
      <c r="I222" s="1167"/>
      <c r="J222" s="1167"/>
      <c r="K222" s="1167"/>
      <c r="L222" s="1167"/>
      <c r="M222" s="1167"/>
      <c r="N222" s="1167"/>
      <c r="O222" s="1167"/>
      <c r="P222" s="1167"/>
      <c r="Q222" s="1167"/>
      <c r="R222" s="1167"/>
      <c r="S222" s="1167"/>
      <c r="T222" s="1167"/>
      <c r="U222" s="1167"/>
      <c r="V222" s="1167"/>
      <c r="W222" s="1167"/>
      <c r="X222" s="1167"/>
      <c r="Y222" s="1167"/>
      <c r="Z222" s="1167"/>
      <c r="AA222" s="1167"/>
      <c r="AB222" s="1167"/>
      <c r="AC222" s="1167"/>
      <c r="AD222" s="1167"/>
      <c r="AE222" s="1167"/>
      <c r="AF222" s="1168"/>
      <c r="AG222" s="1132" t="str">
        <f>IF(CU222=TRUE,"",SUM(AG223:AG227))</f>
        <v/>
      </c>
      <c r="AH222" s="1133"/>
      <c r="AI222" s="1133"/>
      <c r="AJ222" s="1133"/>
      <c r="AK222" s="1133"/>
      <c r="AL222" s="1133"/>
      <c r="AM222" s="1133"/>
      <c r="AN222" s="1133"/>
      <c r="AO222" s="1133"/>
      <c r="AP222" s="1133"/>
      <c r="AQ222" s="1133"/>
      <c r="AR222" s="1133"/>
      <c r="AS222" s="1133"/>
      <c r="AT222" s="1133"/>
      <c r="AU222" s="1133"/>
      <c r="AV222" s="1133"/>
      <c r="AW222" s="1133"/>
      <c r="AX222" s="1133"/>
      <c r="AY222" s="1133"/>
      <c r="AZ222" s="1133"/>
      <c r="BA222" s="1134"/>
      <c r="BB222" s="1110" t="s">
        <v>22</v>
      </c>
      <c r="BC222" s="1092"/>
      <c r="BD222" s="1093"/>
      <c r="BE222" s="1111" t="s">
        <v>56</v>
      </c>
      <c r="BF222" s="1112"/>
      <c r="BG222" s="1112"/>
      <c r="BH222" s="1113" t="s">
        <v>34</v>
      </c>
      <c r="BI222" s="1113"/>
      <c r="BJ222" s="1113"/>
      <c r="BK222" s="1113"/>
      <c r="BL222" s="1113"/>
      <c r="BM222" s="1113"/>
      <c r="BN222" s="1113"/>
      <c r="BO222" s="1113"/>
      <c r="BP222" s="1113"/>
      <c r="BQ222" s="1113"/>
      <c r="BR222" s="1113"/>
      <c r="BS222" s="1113"/>
      <c r="BT222" s="1113"/>
      <c r="BU222" s="1113"/>
      <c r="BV222" s="1113"/>
      <c r="BW222" s="1113"/>
      <c r="BX222" s="1113"/>
      <c r="BY222" s="1113"/>
      <c r="BZ222" s="1113"/>
      <c r="CA222" s="1114"/>
      <c r="CB222" s="1206"/>
      <c r="CC222" s="1207"/>
      <c r="CD222" s="1207"/>
      <c r="CE222" s="1207"/>
      <c r="CF222" s="1207"/>
      <c r="CG222" s="1207"/>
      <c r="CH222" s="1207"/>
      <c r="CI222" s="1207"/>
      <c r="CJ222" s="1207"/>
      <c r="CK222" s="1207"/>
      <c r="CL222" s="1207"/>
      <c r="CM222" s="1207"/>
      <c r="CN222" s="1207"/>
      <c r="CO222" s="1207"/>
      <c r="CP222" s="1207"/>
      <c r="CQ222" s="1207"/>
      <c r="CR222" s="1208"/>
      <c r="CS222" s="85"/>
      <c r="CT222" s="70"/>
      <c r="CU222" s="70" t="b">
        <f>AND(AG223="",AG224="",AG225="",AG226="",AG227="")</f>
        <v>1</v>
      </c>
      <c r="CV222" s="70"/>
      <c r="CW222" s="70"/>
    </row>
    <row r="223" spans="1:101" s="32" customFormat="1" ht="42.9" customHeight="1" x14ac:dyDescent="0.2">
      <c r="A223"/>
      <c r="B223"/>
      <c r="C223" s="81"/>
      <c r="E223" s="1091"/>
      <c r="F223" s="1092"/>
      <c r="G223" s="1093"/>
      <c r="H223" s="1092" t="s">
        <v>23</v>
      </c>
      <c r="I223" s="1092"/>
      <c r="J223" s="1092"/>
      <c r="K223" s="1080" t="s">
        <v>56</v>
      </c>
      <c r="L223" s="1081"/>
      <c r="M223" s="1081"/>
      <c r="N223" s="1125" t="s">
        <v>28</v>
      </c>
      <c r="O223" s="1125"/>
      <c r="P223" s="1125"/>
      <c r="Q223" s="1125"/>
      <c r="R223" s="1125"/>
      <c r="S223" s="1125"/>
      <c r="T223" s="1125"/>
      <c r="U223" s="1125"/>
      <c r="V223" s="1125"/>
      <c r="W223" s="1125"/>
      <c r="X223" s="1125"/>
      <c r="Y223" s="1125"/>
      <c r="Z223" s="1125"/>
      <c r="AA223" s="1125"/>
      <c r="AB223" s="1125"/>
      <c r="AC223" s="1125"/>
      <c r="AD223" s="1125"/>
      <c r="AE223" s="1125"/>
      <c r="AF223" s="1126"/>
      <c r="AG223" s="1135"/>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7"/>
      <c r="BB223" s="1110"/>
      <c r="BC223" s="1092"/>
      <c r="BD223" s="1093"/>
      <c r="BE223" s="1082" t="s">
        <v>58</v>
      </c>
      <c r="BF223" s="1083"/>
      <c r="BG223" s="1083"/>
      <c r="BH223" s="1098" t="s">
        <v>35</v>
      </c>
      <c r="BI223" s="1098"/>
      <c r="BJ223" s="1098"/>
      <c r="BK223" s="1098"/>
      <c r="BL223" s="1098"/>
      <c r="BM223" s="1098"/>
      <c r="BN223" s="1098"/>
      <c r="BO223" s="1098"/>
      <c r="BP223" s="1098"/>
      <c r="BQ223" s="1098"/>
      <c r="BR223" s="1098"/>
      <c r="BS223" s="1098"/>
      <c r="BT223" s="1098"/>
      <c r="BU223" s="1098"/>
      <c r="BV223" s="1098"/>
      <c r="BW223" s="1098"/>
      <c r="BX223" s="1098"/>
      <c r="BY223" s="1098"/>
      <c r="BZ223" s="1098"/>
      <c r="CA223" s="1099"/>
      <c r="CB223" s="1119"/>
      <c r="CC223" s="1120"/>
      <c r="CD223" s="1120"/>
      <c r="CE223" s="1120"/>
      <c r="CF223" s="1120"/>
      <c r="CG223" s="1120"/>
      <c r="CH223" s="1120"/>
      <c r="CI223" s="1120"/>
      <c r="CJ223" s="1120"/>
      <c r="CK223" s="1120"/>
      <c r="CL223" s="1120"/>
      <c r="CM223" s="1120"/>
      <c r="CN223" s="1120"/>
      <c r="CO223" s="1120"/>
      <c r="CP223" s="1120"/>
      <c r="CQ223" s="1120"/>
      <c r="CR223" s="1139"/>
      <c r="CS223" s="85"/>
      <c r="CT223" s="70"/>
      <c r="CU223" s="70"/>
      <c r="CV223" s="70"/>
      <c r="CW223" s="70"/>
    </row>
    <row r="224" spans="1:101" s="32" customFormat="1" ht="42.9" customHeight="1" x14ac:dyDescent="0.2">
      <c r="A224"/>
      <c r="B224"/>
      <c r="C224" s="81"/>
      <c r="E224" s="1091"/>
      <c r="F224" s="1092"/>
      <c r="G224" s="1093"/>
      <c r="H224" s="1092"/>
      <c r="I224" s="1092"/>
      <c r="J224" s="1092"/>
      <c r="K224" s="1082" t="s">
        <v>58</v>
      </c>
      <c r="L224" s="1083"/>
      <c r="M224" s="1083"/>
      <c r="N224" s="1169" t="s">
        <v>29</v>
      </c>
      <c r="O224" s="1169"/>
      <c r="P224" s="1169"/>
      <c r="Q224" s="1169"/>
      <c r="R224" s="1169"/>
      <c r="S224" s="1169"/>
      <c r="T224" s="1169"/>
      <c r="U224" s="1169"/>
      <c r="V224" s="1169"/>
      <c r="W224" s="1169"/>
      <c r="X224" s="1169"/>
      <c r="Y224" s="1169"/>
      <c r="Z224" s="1169"/>
      <c r="AA224" s="1169"/>
      <c r="AB224" s="1169"/>
      <c r="AC224" s="1169"/>
      <c r="AD224" s="1169"/>
      <c r="AE224" s="1169"/>
      <c r="AF224" s="1170"/>
      <c r="AG224" s="1119"/>
      <c r="AH224" s="1120"/>
      <c r="AI224" s="1120"/>
      <c r="AJ224" s="1120"/>
      <c r="AK224" s="1120"/>
      <c r="AL224" s="1120"/>
      <c r="AM224" s="1120"/>
      <c r="AN224" s="1120"/>
      <c r="AO224" s="1120"/>
      <c r="AP224" s="1120"/>
      <c r="AQ224" s="1120"/>
      <c r="AR224" s="1120"/>
      <c r="AS224" s="1120"/>
      <c r="AT224" s="1120"/>
      <c r="AU224" s="1120"/>
      <c r="AV224" s="1120"/>
      <c r="AW224" s="1120"/>
      <c r="AX224" s="1120"/>
      <c r="AY224" s="1120"/>
      <c r="AZ224" s="1120"/>
      <c r="BA224" s="1121"/>
      <c r="BB224" s="1110"/>
      <c r="BC224" s="1092"/>
      <c r="BD224" s="1093"/>
      <c r="BE224" s="1082" t="s">
        <v>60</v>
      </c>
      <c r="BF224" s="1083"/>
      <c r="BG224" s="1083"/>
      <c r="BH224" s="1098" t="s">
        <v>88</v>
      </c>
      <c r="BI224" s="1098"/>
      <c r="BJ224" s="1098"/>
      <c r="BK224" s="1098"/>
      <c r="BL224" s="1098"/>
      <c r="BM224" s="1098"/>
      <c r="BN224" s="1098"/>
      <c r="BO224" s="1098"/>
      <c r="BP224" s="1098"/>
      <c r="BQ224" s="1098"/>
      <c r="BR224" s="1098"/>
      <c r="BS224" s="1098"/>
      <c r="BT224" s="1098"/>
      <c r="BU224" s="1098"/>
      <c r="BV224" s="1098"/>
      <c r="BW224" s="1098"/>
      <c r="BX224" s="1098"/>
      <c r="BY224" s="1098"/>
      <c r="BZ224" s="1098"/>
      <c r="CA224" s="1099"/>
      <c r="CB224" s="1119"/>
      <c r="CC224" s="1120"/>
      <c r="CD224" s="1120"/>
      <c r="CE224" s="1120"/>
      <c r="CF224" s="1120"/>
      <c r="CG224" s="1120"/>
      <c r="CH224" s="1120"/>
      <c r="CI224" s="1120"/>
      <c r="CJ224" s="1120"/>
      <c r="CK224" s="1120"/>
      <c r="CL224" s="1120"/>
      <c r="CM224" s="1120"/>
      <c r="CN224" s="1120"/>
      <c r="CO224" s="1120"/>
      <c r="CP224" s="1120"/>
      <c r="CQ224" s="1120"/>
      <c r="CR224" s="1139"/>
      <c r="CS224" s="85"/>
      <c r="CT224" s="70"/>
      <c r="CU224" s="70"/>
      <c r="CV224" s="70"/>
      <c r="CW224" s="70"/>
    </row>
    <row r="225" spans="1:101" s="32" customFormat="1" ht="42.9" customHeight="1" x14ac:dyDescent="0.2">
      <c r="A225"/>
      <c r="B225"/>
      <c r="C225" s="81"/>
      <c r="E225" s="1091"/>
      <c r="F225" s="1092"/>
      <c r="G225" s="1093"/>
      <c r="H225" s="1092"/>
      <c r="I225" s="1092"/>
      <c r="J225" s="1092"/>
      <c r="K225" s="1082" t="s">
        <v>60</v>
      </c>
      <c r="L225" s="1083"/>
      <c r="M225" s="1083"/>
      <c r="N225" s="1169" t="s">
        <v>30</v>
      </c>
      <c r="O225" s="1169"/>
      <c r="P225" s="1169"/>
      <c r="Q225" s="1169"/>
      <c r="R225" s="1169"/>
      <c r="S225" s="1169"/>
      <c r="T225" s="1169"/>
      <c r="U225" s="1169"/>
      <c r="V225" s="1169"/>
      <c r="W225" s="1169"/>
      <c r="X225" s="1169"/>
      <c r="Y225" s="1169"/>
      <c r="Z225" s="1169"/>
      <c r="AA225" s="1169"/>
      <c r="AB225" s="1169"/>
      <c r="AC225" s="1169"/>
      <c r="AD225" s="1169"/>
      <c r="AE225" s="1169"/>
      <c r="AF225" s="1170"/>
      <c r="AG225" s="1119"/>
      <c r="AH225" s="1120"/>
      <c r="AI225" s="1120"/>
      <c r="AJ225" s="1120"/>
      <c r="AK225" s="1120"/>
      <c r="AL225" s="1120"/>
      <c r="AM225" s="1120"/>
      <c r="AN225" s="1120"/>
      <c r="AO225" s="1120"/>
      <c r="AP225" s="1120"/>
      <c r="AQ225" s="1120"/>
      <c r="AR225" s="1120"/>
      <c r="AS225" s="1120"/>
      <c r="AT225" s="1120"/>
      <c r="AU225" s="1120"/>
      <c r="AV225" s="1120"/>
      <c r="AW225" s="1120"/>
      <c r="AX225" s="1120"/>
      <c r="AY225" s="1120"/>
      <c r="AZ225" s="1120"/>
      <c r="BA225" s="1121"/>
      <c r="BB225" s="1110"/>
      <c r="BC225" s="1092"/>
      <c r="BD225" s="1093"/>
      <c r="BE225" s="1082" t="s">
        <v>61</v>
      </c>
      <c r="BF225" s="1083"/>
      <c r="BG225" s="1083"/>
      <c r="BH225" s="1098" t="s">
        <v>43</v>
      </c>
      <c r="BI225" s="1098"/>
      <c r="BJ225" s="1098"/>
      <c r="BK225" s="1098"/>
      <c r="BL225" s="1098"/>
      <c r="BM225" s="1098"/>
      <c r="BN225" s="1098"/>
      <c r="BO225" s="1098"/>
      <c r="BP225" s="1098"/>
      <c r="BQ225" s="1098"/>
      <c r="BR225" s="1098"/>
      <c r="BS225" s="1098"/>
      <c r="BT225" s="1098"/>
      <c r="BU225" s="1098"/>
      <c r="BV225" s="1098"/>
      <c r="BW225" s="1098"/>
      <c r="BX225" s="1098"/>
      <c r="BY225" s="1098"/>
      <c r="BZ225" s="1098"/>
      <c r="CA225" s="1099"/>
      <c r="CB225" s="1119"/>
      <c r="CC225" s="1120"/>
      <c r="CD225" s="1120"/>
      <c r="CE225" s="1120"/>
      <c r="CF225" s="1120"/>
      <c r="CG225" s="1120"/>
      <c r="CH225" s="1120"/>
      <c r="CI225" s="1120"/>
      <c r="CJ225" s="1120"/>
      <c r="CK225" s="1120"/>
      <c r="CL225" s="1120"/>
      <c r="CM225" s="1120"/>
      <c r="CN225" s="1120"/>
      <c r="CO225" s="1120"/>
      <c r="CP225" s="1120"/>
      <c r="CQ225" s="1120"/>
      <c r="CR225" s="1139"/>
      <c r="CS225" s="85"/>
      <c r="CT225" s="70"/>
      <c r="CU225" s="70"/>
      <c r="CV225" s="70"/>
      <c r="CW225" s="70"/>
    </row>
    <row r="226" spans="1:101" s="32" customFormat="1" ht="42.9" customHeight="1" x14ac:dyDescent="0.2">
      <c r="A226"/>
      <c r="B226"/>
      <c r="C226" s="81"/>
      <c r="E226" s="1091"/>
      <c r="F226" s="1092"/>
      <c r="G226" s="1093"/>
      <c r="H226" s="1092"/>
      <c r="I226" s="1092"/>
      <c r="J226" s="1092"/>
      <c r="K226" s="1082" t="s">
        <v>61</v>
      </c>
      <c r="L226" s="1083"/>
      <c r="M226" s="1083"/>
      <c r="N226" s="1169" t="s">
        <v>31</v>
      </c>
      <c r="O226" s="1169"/>
      <c r="P226" s="1169"/>
      <c r="Q226" s="1169"/>
      <c r="R226" s="1169"/>
      <c r="S226" s="1169"/>
      <c r="T226" s="1169"/>
      <c r="U226" s="1169"/>
      <c r="V226" s="1169"/>
      <c r="W226" s="1169"/>
      <c r="X226" s="1169"/>
      <c r="Y226" s="1169"/>
      <c r="Z226" s="1169"/>
      <c r="AA226" s="1169"/>
      <c r="AB226" s="1169"/>
      <c r="AC226" s="1169"/>
      <c r="AD226" s="1169"/>
      <c r="AE226" s="1169"/>
      <c r="AF226" s="1170"/>
      <c r="AG226" s="1119"/>
      <c r="AH226" s="1120"/>
      <c r="AI226" s="1120"/>
      <c r="AJ226" s="1120"/>
      <c r="AK226" s="1120"/>
      <c r="AL226" s="1120"/>
      <c r="AM226" s="1120"/>
      <c r="AN226" s="1120"/>
      <c r="AO226" s="1120"/>
      <c r="AP226" s="1120"/>
      <c r="AQ226" s="1120"/>
      <c r="AR226" s="1120"/>
      <c r="AS226" s="1120"/>
      <c r="AT226" s="1120"/>
      <c r="AU226" s="1120"/>
      <c r="AV226" s="1120"/>
      <c r="AW226" s="1120"/>
      <c r="AX226" s="1120"/>
      <c r="AY226" s="1120"/>
      <c r="AZ226" s="1120"/>
      <c r="BA226" s="1121"/>
      <c r="BB226" s="1110"/>
      <c r="BC226" s="1092"/>
      <c r="BD226" s="1093"/>
      <c r="BE226" s="1084" t="s">
        <v>62</v>
      </c>
      <c r="BF226" s="1085"/>
      <c r="BG226" s="1085"/>
      <c r="BH226" s="1217" t="s">
        <v>487</v>
      </c>
      <c r="BI226" s="1102"/>
      <c r="BJ226" s="1102"/>
      <c r="BK226" s="1102"/>
      <c r="BL226" s="1102"/>
      <c r="BM226" s="1102"/>
      <c r="BN226" s="1102"/>
      <c r="BO226" s="1102"/>
      <c r="BP226" s="1102"/>
      <c r="BQ226" s="1102"/>
      <c r="BR226" s="1102"/>
      <c r="BS226" s="1102"/>
      <c r="BT226" s="1102"/>
      <c r="BU226" s="1102"/>
      <c r="BV226" s="1102"/>
      <c r="BW226" s="1102"/>
      <c r="BX226" s="1102"/>
      <c r="BY226" s="1102"/>
      <c r="BZ226" s="1102"/>
      <c r="CA226" s="1103"/>
      <c r="CB226" s="1129"/>
      <c r="CC226" s="1130"/>
      <c r="CD226" s="1130"/>
      <c r="CE226" s="1130"/>
      <c r="CF226" s="1130"/>
      <c r="CG226" s="1130"/>
      <c r="CH226" s="1130"/>
      <c r="CI226" s="1130"/>
      <c r="CJ226" s="1130"/>
      <c r="CK226" s="1130"/>
      <c r="CL226" s="1130"/>
      <c r="CM226" s="1130"/>
      <c r="CN226" s="1130"/>
      <c r="CO226" s="1130"/>
      <c r="CP226" s="1130"/>
      <c r="CQ226" s="1130"/>
      <c r="CR226" s="1149"/>
      <c r="CS226" s="85"/>
      <c r="CT226" s="70"/>
      <c r="CU226" s="70"/>
      <c r="CV226" s="70"/>
      <c r="CW226" s="70"/>
    </row>
    <row r="227" spans="1:101" s="32" customFormat="1" ht="42.9" customHeight="1" x14ac:dyDescent="0.2">
      <c r="A227"/>
      <c r="B227"/>
      <c r="C227" s="81"/>
      <c r="E227" s="1091"/>
      <c r="F227" s="1092"/>
      <c r="G227" s="1093"/>
      <c r="H227" s="1097"/>
      <c r="I227" s="1097"/>
      <c r="J227" s="1097"/>
      <c r="K227" s="1078" t="s">
        <v>62</v>
      </c>
      <c r="L227" s="1079"/>
      <c r="M227" s="1079"/>
      <c r="N227" s="1187" t="s">
        <v>479</v>
      </c>
      <c r="O227" s="1187"/>
      <c r="P227" s="1187"/>
      <c r="Q227" s="1187"/>
      <c r="R227" s="1187"/>
      <c r="S227" s="1187"/>
      <c r="T227" s="1187"/>
      <c r="U227" s="1187"/>
      <c r="V227" s="1187"/>
      <c r="W227" s="1187"/>
      <c r="X227" s="1187"/>
      <c r="Y227" s="1187"/>
      <c r="Z227" s="1187"/>
      <c r="AA227" s="1187"/>
      <c r="AB227" s="1187"/>
      <c r="AC227" s="1187"/>
      <c r="AD227" s="1187"/>
      <c r="AE227" s="1187"/>
      <c r="AF227" s="1188"/>
      <c r="AG227" s="1129"/>
      <c r="AH227" s="1130"/>
      <c r="AI227" s="1130"/>
      <c r="AJ227" s="1130"/>
      <c r="AK227" s="1130"/>
      <c r="AL227" s="1130"/>
      <c r="AM227" s="1130"/>
      <c r="AN227" s="1130"/>
      <c r="AO227" s="1130"/>
      <c r="AP227" s="1130"/>
      <c r="AQ227" s="1130"/>
      <c r="AR227" s="1130"/>
      <c r="AS227" s="1130"/>
      <c r="AT227" s="1130"/>
      <c r="AU227" s="1130"/>
      <c r="AV227" s="1130"/>
      <c r="AW227" s="1130"/>
      <c r="AX227" s="1130"/>
      <c r="AY227" s="1130"/>
      <c r="AZ227" s="1130"/>
      <c r="BA227" s="1131"/>
      <c r="BB227" s="1212" t="s">
        <v>66</v>
      </c>
      <c r="BC227" s="1213"/>
      <c r="BD227" s="1213"/>
      <c r="BE227" s="1213"/>
      <c r="BF227" s="1213"/>
      <c r="BG227" s="1213"/>
      <c r="BH227" s="1213"/>
      <c r="BI227" s="1213"/>
      <c r="BJ227" s="1213"/>
      <c r="BK227" s="1213"/>
      <c r="BL227" s="1213"/>
      <c r="BM227" s="1213"/>
      <c r="BN227" s="1213"/>
      <c r="BO227" s="1213"/>
      <c r="BP227" s="1213"/>
      <c r="BQ227" s="1213"/>
      <c r="BR227" s="1213"/>
      <c r="BS227" s="1213"/>
      <c r="BT227" s="1213"/>
      <c r="BU227" s="1213"/>
      <c r="BV227" s="1213"/>
      <c r="BW227" s="1213"/>
      <c r="BX227" s="1213"/>
      <c r="BY227" s="1213"/>
      <c r="BZ227" s="1213"/>
      <c r="CA227" s="1214"/>
      <c r="CB227" s="1209" t="str">
        <f>IF(CW227=TRUE,"",SUM(CB228:CB233))</f>
        <v/>
      </c>
      <c r="CC227" s="1210"/>
      <c r="CD227" s="1210"/>
      <c r="CE227" s="1210"/>
      <c r="CF227" s="1210"/>
      <c r="CG227" s="1210"/>
      <c r="CH227" s="1210"/>
      <c r="CI227" s="1210"/>
      <c r="CJ227" s="1210"/>
      <c r="CK227" s="1210"/>
      <c r="CL227" s="1210"/>
      <c r="CM227" s="1210"/>
      <c r="CN227" s="1210"/>
      <c r="CO227" s="1210"/>
      <c r="CP227" s="1210"/>
      <c r="CQ227" s="1210"/>
      <c r="CR227" s="1211"/>
      <c r="CS227" s="85"/>
      <c r="CT227" s="70"/>
      <c r="CU227" s="70"/>
      <c r="CV227" s="70"/>
      <c r="CW227" s="70" t="b">
        <f>AND(CB228="",CB229="",CB230="",CB231="",CB232="",CB233="")</f>
        <v>1</v>
      </c>
    </row>
    <row r="228" spans="1:101" s="32" customFormat="1" ht="42.9" customHeight="1" x14ac:dyDescent="0.2">
      <c r="A228"/>
      <c r="B228"/>
      <c r="C228" s="81"/>
      <c r="E228" s="1091"/>
      <c r="F228" s="1092"/>
      <c r="G228" s="1093"/>
      <c r="H228" s="1166" t="s">
        <v>81</v>
      </c>
      <c r="I228" s="1167"/>
      <c r="J228" s="1167"/>
      <c r="K228" s="1167"/>
      <c r="L228" s="1167"/>
      <c r="M228" s="1167"/>
      <c r="N228" s="1167"/>
      <c r="O228" s="1167"/>
      <c r="P228" s="1167"/>
      <c r="Q228" s="1167"/>
      <c r="R228" s="1167"/>
      <c r="S228" s="1167"/>
      <c r="T228" s="1167"/>
      <c r="U228" s="1167"/>
      <c r="V228" s="1167"/>
      <c r="W228" s="1167"/>
      <c r="X228" s="1167"/>
      <c r="Y228" s="1167"/>
      <c r="Z228" s="1167"/>
      <c r="AA228" s="1167"/>
      <c r="AB228" s="1167"/>
      <c r="AC228" s="1167"/>
      <c r="AD228" s="1167"/>
      <c r="AE228" s="1167"/>
      <c r="AF228" s="1168"/>
      <c r="AG228" s="1132" t="str">
        <f>IF(CU228=TRUE,"",SUM(AG229:AG230))</f>
        <v/>
      </c>
      <c r="AH228" s="1133"/>
      <c r="AI228" s="1133"/>
      <c r="AJ228" s="1133"/>
      <c r="AK228" s="1133"/>
      <c r="AL228" s="1133"/>
      <c r="AM228" s="1133"/>
      <c r="AN228" s="1133"/>
      <c r="AO228" s="1133"/>
      <c r="AP228" s="1133"/>
      <c r="AQ228" s="1133"/>
      <c r="AR228" s="1133"/>
      <c r="AS228" s="1133"/>
      <c r="AT228" s="1133"/>
      <c r="AU228" s="1133"/>
      <c r="AV228" s="1133"/>
      <c r="AW228" s="1133"/>
      <c r="AX228" s="1133"/>
      <c r="AY228" s="1133"/>
      <c r="AZ228" s="1133"/>
      <c r="BA228" s="1134"/>
      <c r="BB228" s="1110" t="s">
        <v>23</v>
      </c>
      <c r="BC228" s="1092"/>
      <c r="BD228" s="1093"/>
      <c r="BE228" s="1127" t="s">
        <v>56</v>
      </c>
      <c r="BF228" s="1128"/>
      <c r="BG228" s="1128"/>
      <c r="BH228" s="1117" t="s">
        <v>89</v>
      </c>
      <c r="BI228" s="1117"/>
      <c r="BJ228" s="1117"/>
      <c r="BK228" s="1117"/>
      <c r="BL228" s="1117"/>
      <c r="BM228" s="1117"/>
      <c r="BN228" s="1117"/>
      <c r="BO228" s="1117"/>
      <c r="BP228" s="1117"/>
      <c r="BQ228" s="1117"/>
      <c r="BR228" s="1117"/>
      <c r="BS228" s="1117"/>
      <c r="BT228" s="1117"/>
      <c r="BU228" s="1117"/>
      <c r="BV228" s="1117"/>
      <c r="BW228" s="1117"/>
      <c r="BX228" s="1117"/>
      <c r="BY228" s="1117"/>
      <c r="BZ228" s="1117"/>
      <c r="CA228" s="1118"/>
      <c r="CB228" s="1135"/>
      <c r="CC228" s="1136"/>
      <c r="CD228" s="1136"/>
      <c r="CE228" s="1136"/>
      <c r="CF228" s="1136"/>
      <c r="CG228" s="1136"/>
      <c r="CH228" s="1136"/>
      <c r="CI228" s="1136"/>
      <c r="CJ228" s="1136"/>
      <c r="CK228" s="1136"/>
      <c r="CL228" s="1136"/>
      <c r="CM228" s="1136"/>
      <c r="CN228" s="1136"/>
      <c r="CO228" s="1136"/>
      <c r="CP228" s="1136"/>
      <c r="CQ228" s="1136"/>
      <c r="CR228" s="1138"/>
      <c r="CS228" s="85"/>
      <c r="CT228" s="70"/>
      <c r="CU228" s="70" t="b">
        <f>AND(AG229="",AG230="")</f>
        <v>1</v>
      </c>
      <c r="CV228" s="70"/>
      <c r="CW228" s="70"/>
    </row>
    <row r="229" spans="1:101" s="32" customFormat="1" ht="42.9" customHeight="1" x14ac:dyDescent="0.2">
      <c r="A229"/>
      <c r="B229"/>
      <c r="C229" s="81"/>
      <c r="E229" s="1091"/>
      <c r="F229" s="1092"/>
      <c r="G229" s="1093"/>
      <c r="H229" s="1092" t="s">
        <v>23</v>
      </c>
      <c r="I229" s="1092"/>
      <c r="J229" s="1092"/>
      <c r="K229" s="1189" t="s">
        <v>56</v>
      </c>
      <c r="L229" s="1190"/>
      <c r="M229" s="1190"/>
      <c r="N229" s="1125" t="s">
        <v>82</v>
      </c>
      <c r="O229" s="1125"/>
      <c r="P229" s="1125"/>
      <c r="Q229" s="1125"/>
      <c r="R229" s="1125"/>
      <c r="S229" s="1125"/>
      <c r="T229" s="1125"/>
      <c r="U229" s="1125"/>
      <c r="V229" s="1125"/>
      <c r="W229" s="1125"/>
      <c r="X229" s="1125"/>
      <c r="Y229" s="1125"/>
      <c r="Z229" s="1125"/>
      <c r="AA229" s="1125"/>
      <c r="AB229" s="1125"/>
      <c r="AC229" s="1125"/>
      <c r="AD229" s="1125"/>
      <c r="AE229" s="1125"/>
      <c r="AF229" s="1126"/>
      <c r="AG229" s="1135"/>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7"/>
      <c r="BB229" s="1110"/>
      <c r="BC229" s="1092"/>
      <c r="BD229" s="1093"/>
      <c r="BE229" s="1082" t="s">
        <v>58</v>
      </c>
      <c r="BF229" s="1083"/>
      <c r="BG229" s="1083"/>
      <c r="BH229" s="1098" t="s">
        <v>90</v>
      </c>
      <c r="BI229" s="1098"/>
      <c r="BJ229" s="1098"/>
      <c r="BK229" s="1098"/>
      <c r="BL229" s="1098"/>
      <c r="BM229" s="1098"/>
      <c r="BN229" s="1098"/>
      <c r="BO229" s="1098"/>
      <c r="BP229" s="1098"/>
      <c r="BQ229" s="1098"/>
      <c r="BR229" s="1098"/>
      <c r="BS229" s="1098"/>
      <c r="BT229" s="1098"/>
      <c r="BU229" s="1098"/>
      <c r="BV229" s="1098"/>
      <c r="BW229" s="1098"/>
      <c r="BX229" s="1098"/>
      <c r="BY229" s="1098"/>
      <c r="BZ229" s="1098"/>
      <c r="CA229" s="1099"/>
      <c r="CB229" s="1119"/>
      <c r="CC229" s="1120"/>
      <c r="CD229" s="1120"/>
      <c r="CE229" s="1120"/>
      <c r="CF229" s="1120"/>
      <c r="CG229" s="1120"/>
      <c r="CH229" s="1120"/>
      <c r="CI229" s="1120"/>
      <c r="CJ229" s="1120"/>
      <c r="CK229" s="1120"/>
      <c r="CL229" s="1120"/>
      <c r="CM229" s="1120"/>
      <c r="CN229" s="1120"/>
      <c r="CO229" s="1120"/>
      <c r="CP229" s="1120"/>
      <c r="CQ229" s="1120"/>
      <c r="CR229" s="1139"/>
      <c r="CS229" s="85"/>
      <c r="CT229" s="70"/>
      <c r="CU229" s="70"/>
      <c r="CV229" s="70"/>
      <c r="CW229" s="70"/>
    </row>
    <row r="230" spans="1:101" s="32" customFormat="1" ht="42.9" customHeight="1" x14ac:dyDescent="0.2">
      <c r="A230"/>
      <c r="B230"/>
      <c r="C230" s="81"/>
      <c r="E230" s="1091"/>
      <c r="F230" s="1092"/>
      <c r="G230" s="1093"/>
      <c r="H230" s="1097"/>
      <c r="I230" s="1097"/>
      <c r="J230" s="1097"/>
      <c r="K230" s="1078" t="s">
        <v>58</v>
      </c>
      <c r="L230" s="1079"/>
      <c r="M230" s="1079"/>
      <c r="N230" s="1187" t="s">
        <v>491</v>
      </c>
      <c r="O230" s="1187"/>
      <c r="P230" s="1187"/>
      <c r="Q230" s="1187"/>
      <c r="R230" s="1187"/>
      <c r="S230" s="1187"/>
      <c r="T230" s="1187"/>
      <c r="U230" s="1187"/>
      <c r="V230" s="1187"/>
      <c r="W230" s="1187"/>
      <c r="X230" s="1187"/>
      <c r="Y230" s="1187"/>
      <c r="Z230" s="1187"/>
      <c r="AA230" s="1187"/>
      <c r="AB230" s="1187"/>
      <c r="AC230" s="1187"/>
      <c r="AD230" s="1187"/>
      <c r="AE230" s="1187"/>
      <c r="AF230" s="1188"/>
      <c r="AG230" s="1129"/>
      <c r="AH230" s="1130"/>
      <c r="AI230" s="1130"/>
      <c r="AJ230" s="1130"/>
      <c r="AK230" s="1130"/>
      <c r="AL230" s="1130"/>
      <c r="AM230" s="1130"/>
      <c r="AN230" s="1130"/>
      <c r="AO230" s="1130"/>
      <c r="AP230" s="1130"/>
      <c r="AQ230" s="1130"/>
      <c r="AR230" s="1130"/>
      <c r="AS230" s="1130"/>
      <c r="AT230" s="1130"/>
      <c r="AU230" s="1130"/>
      <c r="AV230" s="1130"/>
      <c r="AW230" s="1130"/>
      <c r="AX230" s="1130"/>
      <c r="AY230" s="1130"/>
      <c r="AZ230" s="1130"/>
      <c r="BA230" s="1131"/>
      <c r="BB230" s="1110"/>
      <c r="BC230" s="1092"/>
      <c r="BD230" s="1093"/>
      <c r="BE230" s="1082" t="s">
        <v>60</v>
      </c>
      <c r="BF230" s="1083"/>
      <c r="BG230" s="1083"/>
      <c r="BH230" s="1098" t="s">
        <v>91</v>
      </c>
      <c r="BI230" s="1098"/>
      <c r="BJ230" s="1098"/>
      <c r="BK230" s="1098"/>
      <c r="BL230" s="1098"/>
      <c r="BM230" s="1098"/>
      <c r="BN230" s="1098"/>
      <c r="BO230" s="1098"/>
      <c r="BP230" s="1098"/>
      <c r="BQ230" s="1098"/>
      <c r="BR230" s="1098"/>
      <c r="BS230" s="1098"/>
      <c r="BT230" s="1098"/>
      <c r="BU230" s="1098"/>
      <c r="BV230" s="1098"/>
      <c r="BW230" s="1098"/>
      <c r="BX230" s="1098"/>
      <c r="BY230" s="1098"/>
      <c r="BZ230" s="1098"/>
      <c r="CA230" s="1099"/>
      <c r="CB230" s="1119"/>
      <c r="CC230" s="1120"/>
      <c r="CD230" s="1120"/>
      <c r="CE230" s="1120"/>
      <c r="CF230" s="1120"/>
      <c r="CG230" s="1120"/>
      <c r="CH230" s="1120"/>
      <c r="CI230" s="1120"/>
      <c r="CJ230" s="1120"/>
      <c r="CK230" s="1120"/>
      <c r="CL230" s="1120"/>
      <c r="CM230" s="1120"/>
      <c r="CN230" s="1120"/>
      <c r="CO230" s="1120"/>
      <c r="CP230" s="1120"/>
      <c r="CQ230" s="1120"/>
      <c r="CR230" s="1139"/>
      <c r="CS230" s="85"/>
      <c r="CT230" s="70"/>
      <c r="CU230" s="70"/>
      <c r="CV230" s="70"/>
      <c r="CW230" s="70"/>
    </row>
    <row r="231" spans="1:101" s="32" customFormat="1" ht="42.9" customHeight="1" x14ac:dyDescent="0.2">
      <c r="A231"/>
      <c r="B231"/>
      <c r="C231" s="81"/>
      <c r="E231" s="1091"/>
      <c r="F231" s="1092"/>
      <c r="G231" s="1093"/>
      <c r="H231" s="1122" t="s">
        <v>32</v>
      </c>
      <c r="I231" s="1123"/>
      <c r="J231" s="1123"/>
      <c r="K231" s="1123"/>
      <c r="L231" s="1123"/>
      <c r="M231" s="1123"/>
      <c r="N231" s="1123"/>
      <c r="O231" s="1123"/>
      <c r="P231" s="1123"/>
      <c r="Q231" s="1123"/>
      <c r="R231" s="1123"/>
      <c r="S231" s="1123"/>
      <c r="T231" s="1123"/>
      <c r="U231" s="1123"/>
      <c r="V231" s="1123"/>
      <c r="W231" s="1123"/>
      <c r="X231" s="1123"/>
      <c r="Y231" s="1123"/>
      <c r="Z231" s="1123"/>
      <c r="AA231" s="1123"/>
      <c r="AB231" s="1123"/>
      <c r="AC231" s="1123"/>
      <c r="AD231" s="1123"/>
      <c r="AE231" s="1123"/>
      <c r="AF231" s="1124"/>
      <c r="AG231" s="1132" t="str">
        <f>IF(CU231=TRUE,"",SUM(AG232:AG235))</f>
        <v/>
      </c>
      <c r="AH231" s="1133"/>
      <c r="AI231" s="1133"/>
      <c r="AJ231" s="1133"/>
      <c r="AK231" s="1133"/>
      <c r="AL231" s="1133"/>
      <c r="AM231" s="1133"/>
      <c r="AN231" s="1133"/>
      <c r="AO231" s="1133"/>
      <c r="AP231" s="1133"/>
      <c r="AQ231" s="1133"/>
      <c r="AR231" s="1133"/>
      <c r="AS231" s="1133"/>
      <c r="AT231" s="1133"/>
      <c r="AU231" s="1133"/>
      <c r="AV231" s="1133"/>
      <c r="AW231" s="1133"/>
      <c r="AX231" s="1133"/>
      <c r="AY231" s="1133"/>
      <c r="AZ231" s="1133"/>
      <c r="BA231" s="1134"/>
      <c r="BB231" s="1110"/>
      <c r="BC231" s="1092"/>
      <c r="BD231" s="1093"/>
      <c r="BE231" s="1082" t="s">
        <v>61</v>
      </c>
      <c r="BF231" s="1083"/>
      <c r="BG231" s="1083"/>
      <c r="BH231" s="1098" t="s">
        <v>92</v>
      </c>
      <c r="BI231" s="1098"/>
      <c r="BJ231" s="1098"/>
      <c r="BK231" s="1098"/>
      <c r="BL231" s="1098"/>
      <c r="BM231" s="1098"/>
      <c r="BN231" s="1098"/>
      <c r="BO231" s="1098"/>
      <c r="BP231" s="1098"/>
      <c r="BQ231" s="1098"/>
      <c r="BR231" s="1098"/>
      <c r="BS231" s="1098"/>
      <c r="BT231" s="1098"/>
      <c r="BU231" s="1098"/>
      <c r="BV231" s="1098"/>
      <c r="BW231" s="1098"/>
      <c r="BX231" s="1098"/>
      <c r="BY231" s="1098"/>
      <c r="BZ231" s="1098"/>
      <c r="CA231" s="1099"/>
      <c r="CB231" s="1119"/>
      <c r="CC231" s="1120"/>
      <c r="CD231" s="1120"/>
      <c r="CE231" s="1120"/>
      <c r="CF231" s="1120"/>
      <c r="CG231" s="1120"/>
      <c r="CH231" s="1120"/>
      <c r="CI231" s="1120"/>
      <c r="CJ231" s="1120"/>
      <c r="CK231" s="1120"/>
      <c r="CL231" s="1120"/>
      <c r="CM231" s="1120"/>
      <c r="CN231" s="1120"/>
      <c r="CO231" s="1120"/>
      <c r="CP231" s="1120"/>
      <c r="CQ231" s="1120"/>
      <c r="CR231" s="1139"/>
      <c r="CS231" s="85"/>
      <c r="CT231" s="70"/>
      <c r="CU231" s="70" t="b">
        <f>AND(AG232="",AG233="",AG234="",AG235="")</f>
        <v>1</v>
      </c>
      <c r="CV231" s="70"/>
      <c r="CW231" s="70"/>
    </row>
    <row r="232" spans="1:101" s="32" customFormat="1" ht="42.9" customHeight="1" x14ac:dyDescent="0.2">
      <c r="A232"/>
      <c r="B232"/>
      <c r="C232" s="81"/>
      <c r="E232" s="1091"/>
      <c r="F232" s="1092"/>
      <c r="G232" s="1093"/>
      <c r="H232" s="1089" t="s">
        <v>23</v>
      </c>
      <c r="I232" s="1089"/>
      <c r="J232" s="1089"/>
      <c r="K232" s="1080" t="s">
        <v>56</v>
      </c>
      <c r="L232" s="1081"/>
      <c r="M232" s="1081"/>
      <c r="N232" s="1125" t="s">
        <v>83</v>
      </c>
      <c r="O232" s="1125"/>
      <c r="P232" s="1125"/>
      <c r="Q232" s="1125"/>
      <c r="R232" s="1125"/>
      <c r="S232" s="1125"/>
      <c r="T232" s="1125"/>
      <c r="U232" s="1125"/>
      <c r="V232" s="1125"/>
      <c r="W232" s="1125"/>
      <c r="X232" s="1125"/>
      <c r="Y232" s="1125"/>
      <c r="Z232" s="1125"/>
      <c r="AA232" s="1125"/>
      <c r="AB232" s="1125"/>
      <c r="AC232" s="1125"/>
      <c r="AD232" s="1125"/>
      <c r="AE232" s="1125"/>
      <c r="AF232" s="1126"/>
      <c r="AG232" s="1135"/>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7"/>
      <c r="BB232" s="1110"/>
      <c r="BC232" s="1092"/>
      <c r="BD232" s="1093"/>
      <c r="BE232" s="1082" t="s">
        <v>62</v>
      </c>
      <c r="BF232" s="1083"/>
      <c r="BG232" s="1083"/>
      <c r="BH232" s="1098" t="s">
        <v>36</v>
      </c>
      <c r="BI232" s="1098"/>
      <c r="BJ232" s="1098"/>
      <c r="BK232" s="1098"/>
      <c r="BL232" s="1098"/>
      <c r="BM232" s="1098"/>
      <c r="BN232" s="1098"/>
      <c r="BO232" s="1098"/>
      <c r="BP232" s="1098"/>
      <c r="BQ232" s="1098"/>
      <c r="BR232" s="1098"/>
      <c r="BS232" s="1098"/>
      <c r="BT232" s="1098"/>
      <c r="BU232" s="1098"/>
      <c r="BV232" s="1098"/>
      <c r="BW232" s="1098"/>
      <c r="BX232" s="1098"/>
      <c r="BY232" s="1098"/>
      <c r="BZ232" s="1098"/>
      <c r="CA232" s="1099"/>
      <c r="CB232" s="1119"/>
      <c r="CC232" s="1120"/>
      <c r="CD232" s="1120"/>
      <c r="CE232" s="1120"/>
      <c r="CF232" s="1120"/>
      <c r="CG232" s="1120"/>
      <c r="CH232" s="1120"/>
      <c r="CI232" s="1120"/>
      <c r="CJ232" s="1120"/>
      <c r="CK232" s="1120"/>
      <c r="CL232" s="1120"/>
      <c r="CM232" s="1120"/>
      <c r="CN232" s="1120"/>
      <c r="CO232" s="1120"/>
      <c r="CP232" s="1120"/>
      <c r="CQ232" s="1120"/>
      <c r="CR232" s="1139"/>
      <c r="CS232" s="85"/>
      <c r="CT232" s="70"/>
      <c r="CU232" s="70"/>
      <c r="CV232" s="70"/>
      <c r="CW232" s="70"/>
    </row>
    <row r="233" spans="1:101" s="32" customFormat="1" ht="42.9" customHeight="1" x14ac:dyDescent="0.2">
      <c r="A233"/>
      <c r="B233"/>
      <c r="C233" s="81"/>
      <c r="E233" s="1091"/>
      <c r="F233" s="1092"/>
      <c r="G233" s="1093"/>
      <c r="H233" s="1092"/>
      <c r="I233" s="1092"/>
      <c r="J233" s="1092"/>
      <c r="K233" s="1082" t="s">
        <v>58</v>
      </c>
      <c r="L233" s="1083"/>
      <c r="M233" s="1083"/>
      <c r="N233" s="1169" t="s">
        <v>97</v>
      </c>
      <c r="O233" s="1169"/>
      <c r="P233" s="1169"/>
      <c r="Q233" s="1169"/>
      <c r="R233" s="1169"/>
      <c r="S233" s="1169"/>
      <c r="T233" s="1169"/>
      <c r="U233" s="1169"/>
      <c r="V233" s="1169"/>
      <c r="W233" s="1169"/>
      <c r="X233" s="1169"/>
      <c r="Y233" s="1169"/>
      <c r="Z233" s="1169"/>
      <c r="AA233" s="1169"/>
      <c r="AB233" s="1169"/>
      <c r="AC233" s="1169"/>
      <c r="AD233" s="1169"/>
      <c r="AE233" s="1169"/>
      <c r="AF233" s="1170"/>
      <c r="AG233" s="1119"/>
      <c r="AH233" s="1120"/>
      <c r="AI233" s="1120"/>
      <c r="AJ233" s="1120"/>
      <c r="AK233" s="1120"/>
      <c r="AL233" s="1120"/>
      <c r="AM233" s="1120"/>
      <c r="AN233" s="1120"/>
      <c r="AO233" s="1120"/>
      <c r="AP233" s="1120"/>
      <c r="AQ233" s="1120"/>
      <c r="AR233" s="1120"/>
      <c r="AS233" s="1120"/>
      <c r="AT233" s="1120"/>
      <c r="AU233" s="1120"/>
      <c r="AV233" s="1120"/>
      <c r="AW233" s="1120"/>
      <c r="AX233" s="1120"/>
      <c r="AY233" s="1120"/>
      <c r="AZ233" s="1120"/>
      <c r="BA233" s="1121"/>
      <c r="BB233" s="1115"/>
      <c r="BC233" s="1097"/>
      <c r="BD233" s="1116"/>
      <c r="BE233" s="1078" t="s">
        <v>93</v>
      </c>
      <c r="BF233" s="1079"/>
      <c r="BG233" s="1079"/>
      <c r="BH233" s="1104" t="s">
        <v>488</v>
      </c>
      <c r="BI233" s="1105"/>
      <c r="BJ233" s="1105"/>
      <c r="BK233" s="1105"/>
      <c r="BL233" s="1105"/>
      <c r="BM233" s="1105"/>
      <c r="BN233" s="1105"/>
      <c r="BO233" s="1105"/>
      <c r="BP233" s="1105"/>
      <c r="BQ233" s="1105"/>
      <c r="BR233" s="1105"/>
      <c r="BS233" s="1105"/>
      <c r="BT233" s="1105"/>
      <c r="BU233" s="1105"/>
      <c r="BV233" s="1105"/>
      <c r="BW233" s="1105"/>
      <c r="BX233" s="1105"/>
      <c r="BY233" s="1105"/>
      <c r="BZ233" s="1105"/>
      <c r="CA233" s="1106"/>
      <c r="CB233" s="1129"/>
      <c r="CC233" s="1130"/>
      <c r="CD233" s="1130"/>
      <c r="CE233" s="1130"/>
      <c r="CF233" s="1130"/>
      <c r="CG233" s="1130"/>
      <c r="CH233" s="1130"/>
      <c r="CI233" s="1130"/>
      <c r="CJ233" s="1130"/>
      <c r="CK233" s="1130"/>
      <c r="CL233" s="1130"/>
      <c r="CM233" s="1130"/>
      <c r="CN233" s="1130"/>
      <c r="CO233" s="1130"/>
      <c r="CP233" s="1130"/>
      <c r="CQ233" s="1130"/>
      <c r="CR233" s="1149"/>
      <c r="CS233" s="85"/>
      <c r="CT233" s="70"/>
      <c r="CU233" s="70"/>
      <c r="CV233" s="70"/>
      <c r="CW233" s="70"/>
    </row>
    <row r="234" spans="1:101" s="32" customFormat="1" ht="42.9" customHeight="1" thickBot="1" x14ac:dyDescent="0.25">
      <c r="A234"/>
      <c r="B234"/>
      <c r="C234" s="81"/>
      <c r="E234" s="1091"/>
      <c r="F234" s="1092"/>
      <c r="G234" s="1093"/>
      <c r="H234" s="1092"/>
      <c r="I234" s="1092"/>
      <c r="J234" s="1092"/>
      <c r="K234" s="1082" t="s">
        <v>60</v>
      </c>
      <c r="L234" s="1083"/>
      <c r="M234" s="1083"/>
      <c r="N234" s="1169" t="s">
        <v>85</v>
      </c>
      <c r="O234" s="1169"/>
      <c r="P234" s="1169"/>
      <c r="Q234" s="1169"/>
      <c r="R234" s="1169"/>
      <c r="S234" s="1169"/>
      <c r="T234" s="1169"/>
      <c r="U234" s="1169"/>
      <c r="V234" s="1169"/>
      <c r="W234" s="1169"/>
      <c r="X234" s="1169"/>
      <c r="Y234" s="1169"/>
      <c r="Z234" s="1169"/>
      <c r="AA234" s="1169"/>
      <c r="AB234" s="1169"/>
      <c r="AC234" s="1169"/>
      <c r="AD234" s="1169"/>
      <c r="AE234" s="1169"/>
      <c r="AF234" s="1170"/>
      <c r="AG234" s="1198"/>
      <c r="AH234" s="1199"/>
      <c r="AI234" s="1199"/>
      <c r="AJ234" s="1199"/>
      <c r="AK234" s="1199"/>
      <c r="AL234" s="1199"/>
      <c r="AM234" s="1199"/>
      <c r="AN234" s="1199"/>
      <c r="AO234" s="1199"/>
      <c r="AP234" s="1199"/>
      <c r="AQ234" s="1199"/>
      <c r="AR234" s="1199"/>
      <c r="AS234" s="1199"/>
      <c r="AT234" s="1199"/>
      <c r="AU234" s="1199"/>
      <c r="AV234" s="1199"/>
      <c r="AW234" s="1199"/>
      <c r="AX234" s="1199"/>
      <c r="AY234" s="1199"/>
      <c r="AZ234" s="1199"/>
      <c r="BA234" s="1200"/>
      <c r="BB234" s="1107" t="s">
        <v>489</v>
      </c>
      <c r="BC234" s="1108"/>
      <c r="BD234" s="1108"/>
      <c r="BE234" s="1108"/>
      <c r="BF234" s="1108"/>
      <c r="BG234" s="1108"/>
      <c r="BH234" s="1108"/>
      <c r="BI234" s="1108"/>
      <c r="BJ234" s="1108"/>
      <c r="BK234" s="1108"/>
      <c r="BL234" s="1108"/>
      <c r="BM234" s="1108"/>
      <c r="BN234" s="1108"/>
      <c r="BO234" s="1108"/>
      <c r="BP234" s="1108"/>
      <c r="BQ234" s="1108"/>
      <c r="BR234" s="1108"/>
      <c r="BS234" s="1108"/>
      <c r="BT234" s="1108"/>
      <c r="BU234" s="1108"/>
      <c r="BV234" s="1108"/>
      <c r="BW234" s="1108"/>
      <c r="BX234" s="1108"/>
      <c r="BY234" s="1108"/>
      <c r="BZ234" s="1108"/>
      <c r="CA234" s="1109"/>
      <c r="CB234" s="1154" t="str">
        <f>IF(CW234=TRUE,"",SUM(CB222:CB226,CB228:CB233))</f>
        <v/>
      </c>
      <c r="CC234" s="1155"/>
      <c r="CD234" s="1155"/>
      <c r="CE234" s="1155"/>
      <c r="CF234" s="1155"/>
      <c r="CG234" s="1155"/>
      <c r="CH234" s="1155"/>
      <c r="CI234" s="1155"/>
      <c r="CJ234" s="1155"/>
      <c r="CK234" s="1155"/>
      <c r="CL234" s="1155"/>
      <c r="CM234" s="1155"/>
      <c r="CN234" s="1155"/>
      <c r="CO234" s="1155"/>
      <c r="CP234" s="1155"/>
      <c r="CQ234" s="1155"/>
      <c r="CR234" s="1156"/>
      <c r="CS234" s="85"/>
      <c r="CT234" s="70"/>
      <c r="CU234" s="70"/>
      <c r="CV234" s="70"/>
      <c r="CW234" s="70" t="b">
        <f>AND(CB221="",CB227="")</f>
        <v>1</v>
      </c>
    </row>
    <row r="235" spans="1:101" s="32" customFormat="1" ht="42.9" customHeight="1" thickBot="1" x14ac:dyDescent="0.25">
      <c r="A235"/>
      <c r="B235"/>
      <c r="C235" s="81"/>
      <c r="E235" s="1094"/>
      <c r="F235" s="1095"/>
      <c r="G235" s="1096"/>
      <c r="H235" s="1092"/>
      <c r="I235" s="1092"/>
      <c r="J235" s="1092"/>
      <c r="K235" s="1084" t="s">
        <v>61</v>
      </c>
      <c r="L235" s="1085"/>
      <c r="M235" s="1085"/>
      <c r="N235" s="1196" t="s">
        <v>486</v>
      </c>
      <c r="O235" s="1196"/>
      <c r="P235" s="1196"/>
      <c r="Q235" s="1196"/>
      <c r="R235" s="1196"/>
      <c r="S235" s="1196"/>
      <c r="T235" s="1196"/>
      <c r="U235" s="1196"/>
      <c r="V235" s="1196"/>
      <c r="W235" s="1196"/>
      <c r="X235" s="1196"/>
      <c r="Y235" s="1196"/>
      <c r="Z235" s="1196"/>
      <c r="AA235" s="1196"/>
      <c r="AB235" s="1196"/>
      <c r="AC235" s="1196"/>
      <c r="AD235" s="1196"/>
      <c r="AE235" s="1196"/>
      <c r="AF235" s="1197"/>
      <c r="AG235" s="1140"/>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81"/>
      <c r="BB235" s="1146" t="s">
        <v>67</v>
      </c>
      <c r="BC235" s="1147"/>
      <c r="BD235" s="1147"/>
      <c r="BE235" s="1147"/>
      <c r="BF235" s="1147"/>
      <c r="BG235" s="1147"/>
      <c r="BH235" s="1147"/>
      <c r="BI235" s="1147"/>
      <c r="BJ235" s="1147"/>
      <c r="BK235" s="1147"/>
      <c r="BL235" s="1147"/>
      <c r="BM235" s="1147"/>
      <c r="BN235" s="1147"/>
      <c r="BO235" s="1147"/>
      <c r="BP235" s="1147"/>
      <c r="BQ235" s="1147"/>
      <c r="BR235" s="1147"/>
      <c r="BS235" s="1147"/>
      <c r="BT235" s="1147"/>
      <c r="BU235" s="1147"/>
      <c r="BV235" s="1147"/>
      <c r="BW235" s="1147"/>
      <c r="BX235" s="1147"/>
      <c r="BY235" s="1147"/>
      <c r="BZ235" s="1147"/>
      <c r="CA235" s="1148"/>
      <c r="CB235" s="1143" t="str">
        <f>IF(CW235=TRUE,"",SUM(CB236:CB239))</f>
        <v/>
      </c>
      <c r="CC235" s="1144"/>
      <c r="CD235" s="1144"/>
      <c r="CE235" s="1144"/>
      <c r="CF235" s="1144"/>
      <c r="CG235" s="1144"/>
      <c r="CH235" s="1144"/>
      <c r="CI235" s="1144"/>
      <c r="CJ235" s="1144"/>
      <c r="CK235" s="1144"/>
      <c r="CL235" s="1144"/>
      <c r="CM235" s="1144"/>
      <c r="CN235" s="1144"/>
      <c r="CO235" s="1144"/>
      <c r="CP235" s="1144"/>
      <c r="CQ235" s="1144"/>
      <c r="CR235" s="1145"/>
      <c r="CS235" s="85"/>
      <c r="CT235" s="70"/>
      <c r="CU235" s="70"/>
      <c r="CV235" s="70"/>
      <c r="CW235" s="70" t="b">
        <f>AND(CB236="",CB237="",CB238="",CB239="")</f>
        <v>1</v>
      </c>
    </row>
    <row r="236" spans="1:101" s="32" customFormat="1" ht="42.9" customHeight="1" x14ac:dyDescent="0.2">
      <c r="A236"/>
      <c r="B236"/>
      <c r="C236" s="81"/>
      <c r="E236" s="1186" t="s">
        <v>64</v>
      </c>
      <c r="F236" s="1147"/>
      <c r="G236" s="1147"/>
      <c r="H236" s="1147"/>
      <c r="I236" s="1147"/>
      <c r="J236" s="1147"/>
      <c r="K236" s="1147"/>
      <c r="L236" s="1147"/>
      <c r="M236" s="1147"/>
      <c r="N236" s="1147"/>
      <c r="O236" s="1147"/>
      <c r="P236" s="1147"/>
      <c r="Q236" s="1147"/>
      <c r="R236" s="1147"/>
      <c r="S236" s="1147"/>
      <c r="T236" s="1147"/>
      <c r="U236" s="1147"/>
      <c r="V236" s="1147"/>
      <c r="W236" s="1147"/>
      <c r="X236" s="1147"/>
      <c r="Y236" s="1147"/>
      <c r="Z236" s="1147"/>
      <c r="AA236" s="1147"/>
      <c r="AB236" s="1147"/>
      <c r="AC236" s="1147"/>
      <c r="AD236" s="1147"/>
      <c r="AE236" s="1147"/>
      <c r="AF236" s="1148"/>
      <c r="AG236" s="1143" t="str">
        <f>IF(CU236=TRUE,"",SUM(AG237:AG241))</f>
        <v/>
      </c>
      <c r="AH236" s="1144"/>
      <c r="AI236" s="1144"/>
      <c r="AJ236" s="1144"/>
      <c r="AK236" s="1144"/>
      <c r="AL236" s="1144"/>
      <c r="AM236" s="1144"/>
      <c r="AN236" s="1144"/>
      <c r="AO236" s="1144"/>
      <c r="AP236" s="1144"/>
      <c r="AQ236" s="1144"/>
      <c r="AR236" s="1144"/>
      <c r="AS236" s="1144"/>
      <c r="AT236" s="1144"/>
      <c r="AU236" s="1144"/>
      <c r="AV236" s="1144"/>
      <c r="AW236" s="1144"/>
      <c r="AX236" s="1144"/>
      <c r="AY236" s="1144"/>
      <c r="AZ236" s="1144"/>
      <c r="BA236" s="1161"/>
      <c r="BB236" s="1215" t="s">
        <v>22</v>
      </c>
      <c r="BC236" s="1089"/>
      <c r="BD236" s="1090"/>
      <c r="BE236" s="1127" t="s">
        <v>56</v>
      </c>
      <c r="BF236" s="1128"/>
      <c r="BG236" s="1128"/>
      <c r="BH236" s="1117" t="s">
        <v>37</v>
      </c>
      <c r="BI236" s="1117"/>
      <c r="BJ236" s="1117"/>
      <c r="BK236" s="1117"/>
      <c r="BL236" s="1117"/>
      <c r="BM236" s="1117"/>
      <c r="BN236" s="1117"/>
      <c r="BO236" s="1117"/>
      <c r="BP236" s="1117"/>
      <c r="BQ236" s="1117"/>
      <c r="BR236" s="1117"/>
      <c r="BS236" s="1117"/>
      <c r="BT236" s="1117"/>
      <c r="BU236" s="1117"/>
      <c r="BV236" s="1117"/>
      <c r="BW236" s="1117"/>
      <c r="BX236" s="1117"/>
      <c r="BY236" s="1117"/>
      <c r="BZ236" s="1117"/>
      <c r="CA236" s="1118"/>
      <c r="CB236" s="1135"/>
      <c r="CC236" s="1136"/>
      <c r="CD236" s="1136"/>
      <c r="CE236" s="1136"/>
      <c r="CF236" s="1136"/>
      <c r="CG236" s="1136"/>
      <c r="CH236" s="1136"/>
      <c r="CI236" s="1136"/>
      <c r="CJ236" s="1136"/>
      <c r="CK236" s="1136"/>
      <c r="CL236" s="1136"/>
      <c r="CM236" s="1136"/>
      <c r="CN236" s="1136"/>
      <c r="CO236" s="1136"/>
      <c r="CP236" s="1136"/>
      <c r="CQ236" s="1136"/>
      <c r="CR236" s="1138"/>
      <c r="CS236" s="85"/>
      <c r="CT236" s="70"/>
      <c r="CU236" s="70" t="b">
        <f>AND(AG237="",AG238="",AG239="",AG240="",AG241="")</f>
        <v>1</v>
      </c>
      <c r="CV236" s="70"/>
      <c r="CW236" s="70"/>
    </row>
    <row r="237" spans="1:101" s="32" customFormat="1" ht="42.9" customHeight="1" x14ac:dyDescent="0.2">
      <c r="A237"/>
      <c r="B237"/>
      <c r="C237" s="81"/>
      <c r="E237" s="1086" t="s">
        <v>101</v>
      </c>
      <c r="F237" s="1087"/>
      <c r="G237" s="1087"/>
      <c r="H237" s="1150" t="s">
        <v>56</v>
      </c>
      <c r="I237" s="1151"/>
      <c r="J237" s="1151"/>
      <c r="K237" s="1194" t="s">
        <v>87</v>
      </c>
      <c r="L237" s="1194"/>
      <c r="M237" s="1194"/>
      <c r="N237" s="1194"/>
      <c r="O237" s="1194"/>
      <c r="P237" s="1194"/>
      <c r="Q237" s="1194"/>
      <c r="R237" s="1194"/>
      <c r="S237" s="1194"/>
      <c r="T237" s="1194"/>
      <c r="U237" s="1194"/>
      <c r="V237" s="1194"/>
      <c r="W237" s="1194"/>
      <c r="X237" s="1194"/>
      <c r="Y237" s="1194"/>
      <c r="Z237" s="1194"/>
      <c r="AA237" s="1194"/>
      <c r="AB237" s="1194"/>
      <c r="AC237" s="1194"/>
      <c r="AD237" s="1194"/>
      <c r="AE237" s="1194"/>
      <c r="AF237" s="1195"/>
      <c r="AG237" s="1135"/>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7"/>
      <c r="BB237" s="1110"/>
      <c r="BC237" s="1092"/>
      <c r="BD237" s="1093"/>
      <c r="BE237" s="1082" t="s">
        <v>58</v>
      </c>
      <c r="BF237" s="1083"/>
      <c r="BG237" s="1083"/>
      <c r="BH237" s="1098" t="s">
        <v>38</v>
      </c>
      <c r="BI237" s="1098"/>
      <c r="BJ237" s="1098"/>
      <c r="BK237" s="1098"/>
      <c r="BL237" s="1098"/>
      <c r="BM237" s="1098"/>
      <c r="BN237" s="1098"/>
      <c r="BO237" s="1098"/>
      <c r="BP237" s="1098"/>
      <c r="BQ237" s="1098"/>
      <c r="BR237" s="1098"/>
      <c r="BS237" s="1098"/>
      <c r="BT237" s="1098"/>
      <c r="BU237" s="1098"/>
      <c r="BV237" s="1098"/>
      <c r="BW237" s="1098"/>
      <c r="BX237" s="1098"/>
      <c r="BY237" s="1098"/>
      <c r="BZ237" s="1098"/>
      <c r="CA237" s="1099"/>
      <c r="CB237" s="1119"/>
      <c r="CC237" s="1120"/>
      <c r="CD237" s="1120"/>
      <c r="CE237" s="1120"/>
      <c r="CF237" s="1120"/>
      <c r="CG237" s="1120"/>
      <c r="CH237" s="1120"/>
      <c r="CI237" s="1120"/>
      <c r="CJ237" s="1120"/>
      <c r="CK237" s="1120"/>
      <c r="CL237" s="1120"/>
      <c r="CM237" s="1120"/>
      <c r="CN237" s="1120"/>
      <c r="CO237" s="1120"/>
      <c r="CP237" s="1120"/>
      <c r="CQ237" s="1120"/>
      <c r="CR237" s="1139"/>
      <c r="CS237" s="85"/>
      <c r="CT237" s="70"/>
      <c r="CU237" s="70"/>
      <c r="CV237" s="70"/>
      <c r="CW237" s="70"/>
    </row>
    <row r="238" spans="1:101" s="32" customFormat="1" ht="42.9" customHeight="1" x14ac:dyDescent="0.2">
      <c r="A238"/>
      <c r="B238"/>
      <c r="C238" s="81"/>
      <c r="E238" s="1086"/>
      <c r="F238" s="1087"/>
      <c r="G238" s="1087"/>
      <c r="H238" s="1152" t="s">
        <v>58</v>
      </c>
      <c r="I238" s="1153"/>
      <c r="J238" s="1153"/>
      <c r="K238" s="1098" t="s">
        <v>94</v>
      </c>
      <c r="L238" s="1098"/>
      <c r="M238" s="1098"/>
      <c r="N238" s="1098"/>
      <c r="O238" s="1098"/>
      <c r="P238" s="1098"/>
      <c r="Q238" s="1098"/>
      <c r="R238" s="1098"/>
      <c r="S238" s="1098"/>
      <c r="T238" s="1098"/>
      <c r="U238" s="1098"/>
      <c r="V238" s="1098"/>
      <c r="W238" s="1098"/>
      <c r="X238" s="1098"/>
      <c r="Y238" s="1098"/>
      <c r="Z238" s="1098"/>
      <c r="AA238" s="1098"/>
      <c r="AB238" s="1098"/>
      <c r="AC238" s="1098"/>
      <c r="AD238" s="1098"/>
      <c r="AE238" s="1098"/>
      <c r="AF238" s="1099"/>
      <c r="AG238" s="1119"/>
      <c r="AH238" s="1120"/>
      <c r="AI238" s="1120"/>
      <c r="AJ238" s="1120"/>
      <c r="AK238" s="1120"/>
      <c r="AL238" s="1120"/>
      <c r="AM238" s="1120"/>
      <c r="AN238" s="1120"/>
      <c r="AO238" s="1120"/>
      <c r="AP238" s="1120"/>
      <c r="AQ238" s="1120"/>
      <c r="AR238" s="1120"/>
      <c r="AS238" s="1120"/>
      <c r="AT238" s="1120"/>
      <c r="AU238" s="1120"/>
      <c r="AV238" s="1120"/>
      <c r="AW238" s="1120"/>
      <c r="AX238" s="1120"/>
      <c r="AY238" s="1120"/>
      <c r="AZ238" s="1120"/>
      <c r="BA238" s="1121"/>
      <c r="BB238" s="1110"/>
      <c r="BC238" s="1092"/>
      <c r="BD238" s="1093"/>
      <c r="BE238" s="1082" t="s">
        <v>60</v>
      </c>
      <c r="BF238" s="1083"/>
      <c r="BG238" s="1083"/>
      <c r="BH238" s="1098" t="s">
        <v>39</v>
      </c>
      <c r="BI238" s="1098"/>
      <c r="BJ238" s="1098"/>
      <c r="BK238" s="1098"/>
      <c r="BL238" s="1098"/>
      <c r="BM238" s="1098"/>
      <c r="BN238" s="1098"/>
      <c r="BO238" s="1098"/>
      <c r="BP238" s="1098"/>
      <c r="BQ238" s="1098"/>
      <c r="BR238" s="1098"/>
      <c r="BS238" s="1098"/>
      <c r="BT238" s="1098"/>
      <c r="BU238" s="1098"/>
      <c r="BV238" s="1098"/>
      <c r="BW238" s="1098"/>
      <c r="BX238" s="1098"/>
      <c r="BY238" s="1098"/>
      <c r="BZ238" s="1098"/>
      <c r="CA238" s="1099"/>
      <c r="CB238" s="1119"/>
      <c r="CC238" s="1120"/>
      <c r="CD238" s="1120"/>
      <c r="CE238" s="1120"/>
      <c r="CF238" s="1120"/>
      <c r="CG238" s="1120"/>
      <c r="CH238" s="1120"/>
      <c r="CI238" s="1120"/>
      <c r="CJ238" s="1120"/>
      <c r="CK238" s="1120"/>
      <c r="CL238" s="1120"/>
      <c r="CM238" s="1120"/>
      <c r="CN238" s="1120"/>
      <c r="CO238" s="1120"/>
      <c r="CP238" s="1120"/>
      <c r="CQ238" s="1120"/>
      <c r="CR238" s="1139"/>
      <c r="CS238" s="85"/>
      <c r="CT238" s="70"/>
      <c r="CU238" s="70"/>
      <c r="CV238" s="70"/>
      <c r="CW238" s="70"/>
    </row>
    <row r="239" spans="1:101" s="32" customFormat="1" ht="42.9" customHeight="1" thickBot="1" x14ac:dyDescent="0.25">
      <c r="A239"/>
      <c r="B239"/>
      <c r="C239" s="81"/>
      <c r="E239" s="1086"/>
      <c r="F239" s="1087"/>
      <c r="G239" s="1087"/>
      <c r="H239" s="1152" t="s">
        <v>60</v>
      </c>
      <c r="I239" s="1153"/>
      <c r="J239" s="1153"/>
      <c r="K239" s="1098" t="s">
        <v>86</v>
      </c>
      <c r="L239" s="1098"/>
      <c r="M239" s="1098"/>
      <c r="N239" s="1098"/>
      <c r="O239" s="1098"/>
      <c r="P239" s="1098"/>
      <c r="Q239" s="1098"/>
      <c r="R239" s="1098"/>
      <c r="S239" s="1098"/>
      <c r="T239" s="1098"/>
      <c r="U239" s="1098"/>
      <c r="V239" s="1098"/>
      <c r="W239" s="1098"/>
      <c r="X239" s="1098"/>
      <c r="Y239" s="1098"/>
      <c r="Z239" s="1098"/>
      <c r="AA239" s="1098"/>
      <c r="AB239" s="1098"/>
      <c r="AC239" s="1098"/>
      <c r="AD239" s="1098"/>
      <c r="AE239" s="1098"/>
      <c r="AF239" s="1099"/>
      <c r="AG239" s="1119"/>
      <c r="AH239" s="1120"/>
      <c r="AI239" s="1120"/>
      <c r="AJ239" s="1120"/>
      <c r="AK239" s="1120"/>
      <c r="AL239" s="1120"/>
      <c r="AM239" s="1120"/>
      <c r="AN239" s="1120"/>
      <c r="AO239" s="1120"/>
      <c r="AP239" s="1120"/>
      <c r="AQ239" s="1120"/>
      <c r="AR239" s="1120"/>
      <c r="AS239" s="1120"/>
      <c r="AT239" s="1120"/>
      <c r="AU239" s="1120"/>
      <c r="AV239" s="1120"/>
      <c r="AW239" s="1120"/>
      <c r="AX239" s="1120"/>
      <c r="AY239" s="1120"/>
      <c r="AZ239" s="1120"/>
      <c r="BA239" s="1121"/>
      <c r="BB239" s="1110"/>
      <c r="BC239" s="1092"/>
      <c r="BD239" s="1093"/>
      <c r="BE239" s="1084" t="s">
        <v>61</v>
      </c>
      <c r="BF239" s="1085"/>
      <c r="BG239" s="1085"/>
      <c r="BH239" s="1102" t="s">
        <v>40</v>
      </c>
      <c r="BI239" s="1102"/>
      <c r="BJ239" s="1102"/>
      <c r="BK239" s="1102"/>
      <c r="BL239" s="1102"/>
      <c r="BM239" s="1102"/>
      <c r="BN239" s="1102"/>
      <c r="BO239" s="1102"/>
      <c r="BP239" s="1102"/>
      <c r="BQ239" s="1102"/>
      <c r="BR239" s="1102"/>
      <c r="BS239" s="1102"/>
      <c r="BT239" s="1102"/>
      <c r="BU239" s="1102"/>
      <c r="BV239" s="1102"/>
      <c r="BW239" s="1102"/>
      <c r="BX239" s="1102"/>
      <c r="BY239" s="1102"/>
      <c r="BZ239" s="1102"/>
      <c r="CA239" s="1103"/>
      <c r="CB239" s="1140"/>
      <c r="CC239" s="1141"/>
      <c r="CD239" s="1141"/>
      <c r="CE239" s="1141"/>
      <c r="CF239" s="1141"/>
      <c r="CG239" s="1141"/>
      <c r="CH239" s="1141"/>
      <c r="CI239" s="1141"/>
      <c r="CJ239" s="1141"/>
      <c r="CK239" s="1141"/>
      <c r="CL239" s="1141"/>
      <c r="CM239" s="1141"/>
      <c r="CN239" s="1141"/>
      <c r="CO239" s="1141"/>
      <c r="CP239" s="1141"/>
      <c r="CQ239" s="1141"/>
      <c r="CR239" s="1142"/>
      <c r="CS239" s="85"/>
      <c r="CT239" s="70"/>
      <c r="CU239" s="70"/>
      <c r="CV239" s="70"/>
      <c r="CW239" s="70"/>
    </row>
    <row r="240" spans="1:101" s="32" customFormat="1" ht="42.9" customHeight="1" x14ac:dyDescent="0.2">
      <c r="A240"/>
      <c r="B240"/>
      <c r="C240" s="81"/>
      <c r="E240" s="1086"/>
      <c r="F240" s="1087"/>
      <c r="G240" s="1087"/>
      <c r="H240" s="1152" t="s">
        <v>61</v>
      </c>
      <c r="I240" s="1153"/>
      <c r="J240" s="1153"/>
      <c r="K240" s="1098" t="s">
        <v>83</v>
      </c>
      <c r="L240" s="1098"/>
      <c r="M240" s="1098"/>
      <c r="N240" s="1098"/>
      <c r="O240" s="1098"/>
      <c r="P240" s="1098"/>
      <c r="Q240" s="1098"/>
      <c r="R240" s="1098"/>
      <c r="S240" s="1098"/>
      <c r="T240" s="1098"/>
      <c r="U240" s="1098"/>
      <c r="V240" s="1098"/>
      <c r="W240" s="1098"/>
      <c r="X240" s="1098"/>
      <c r="Y240" s="1098"/>
      <c r="Z240" s="1098"/>
      <c r="AA240" s="1098"/>
      <c r="AB240" s="1098"/>
      <c r="AC240" s="1098"/>
      <c r="AD240" s="1098"/>
      <c r="AE240" s="1098"/>
      <c r="AF240" s="1099"/>
      <c r="AG240" s="1119"/>
      <c r="AH240" s="1120"/>
      <c r="AI240" s="1120"/>
      <c r="AJ240" s="1120"/>
      <c r="AK240" s="1120"/>
      <c r="AL240" s="1120"/>
      <c r="AM240" s="1120"/>
      <c r="AN240" s="1120"/>
      <c r="AO240" s="1120"/>
      <c r="AP240" s="1120"/>
      <c r="AQ240" s="1120"/>
      <c r="AR240" s="1120"/>
      <c r="AS240" s="1120"/>
      <c r="AT240" s="1120"/>
      <c r="AU240" s="1120"/>
      <c r="AV240" s="1120"/>
      <c r="AW240" s="1120"/>
      <c r="AX240" s="1120"/>
      <c r="AY240" s="1120"/>
      <c r="AZ240" s="1120"/>
      <c r="BA240" s="1121"/>
      <c r="BB240" s="1146" t="s">
        <v>95</v>
      </c>
      <c r="BC240" s="1147"/>
      <c r="BD240" s="1147"/>
      <c r="BE240" s="1147"/>
      <c r="BF240" s="1147"/>
      <c r="BG240" s="1147"/>
      <c r="BH240" s="1147"/>
      <c r="BI240" s="1147"/>
      <c r="BJ240" s="1147"/>
      <c r="BK240" s="1147"/>
      <c r="BL240" s="1147"/>
      <c r="BM240" s="1147"/>
      <c r="BN240" s="1147"/>
      <c r="BO240" s="1147"/>
      <c r="BP240" s="1147"/>
      <c r="BQ240" s="1147"/>
      <c r="BR240" s="1147"/>
      <c r="BS240" s="1147"/>
      <c r="BT240" s="1147"/>
      <c r="BU240" s="1147"/>
      <c r="BV240" s="1147"/>
      <c r="BW240" s="1147"/>
      <c r="BX240" s="1147"/>
      <c r="BY240" s="1147"/>
      <c r="BZ240" s="1147"/>
      <c r="CA240" s="1148"/>
      <c r="CB240" s="1143" t="str">
        <f>IF(CW240=TRUE,"",CB241)</f>
        <v/>
      </c>
      <c r="CC240" s="1144"/>
      <c r="CD240" s="1144"/>
      <c r="CE240" s="1144"/>
      <c r="CF240" s="1144"/>
      <c r="CG240" s="1144"/>
      <c r="CH240" s="1144"/>
      <c r="CI240" s="1144"/>
      <c r="CJ240" s="1144"/>
      <c r="CK240" s="1144"/>
      <c r="CL240" s="1144"/>
      <c r="CM240" s="1144"/>
      <c r="CN240" s="1144"/>
      <c r="CO240" s="1144"/>
      <c r="CP240" s="1144"/>
      <c r="CQ240" s="1144"/>
      <c r="CR240" s="1145"/>
      <c r="CS240" s="85"/>
      <c r="CT240" s="70"/>
      <c r="CU240" s="70"/>
      <c r="CV240" s="70"/>
      <c r="CW240" s="70" t="b">
        <f>AND(CB241="")</f>
        <v>1</v>
      </c>
    </row>
    <row r="241" spans="1:101" s="32" customFormat="1" ht="42.9" customHeight="1" thickBot="1" x14ac:dyDescent="0.25">
      <c r="A241"/>
      <c r="B241"/>
      <c r="C241" s="81"/>
      <c r="E241" s="1086"/>
      <c r="F241" s="1087"/>
      <c r="G241" s="1087"/>
      <c r="H241" s="1076" t="s">
        <v>62</v>
      </c>
      <c r="I241" s="1077"/>
      <c r="J241" s="1077"/>
      <c r="K241" s="1229" t="s">
        <v>490</v>
      </c>
      <c r="L241" s="1229"/>
      <c r="M241" s="1229"/>
      <c r="N241" s="1229"/>
      <c r="O241" s="1229"/>
      <c r="P241" s="1229"/>
      <c r="Q241" s="1229"/>
      <c r="R241" s="1229"/>
      <c r="S241" s="1229"/>
      <c r="T241" s="1229"/>
      <c r="U241" s="1229"/>
      <c r="V241" s="1229"/>
      <c r="W241" s="1229"/>
      <c r="X241" s="1229"/>
      <c r="Y241" s="1229"/>
      <c r="Z241" s="1229"/>
      <c r="AA241" s="1229"/>
      <c r="AB241" s="1229"/>
      <c r="AC241" s="1229"/>
      <c r="AD241" s="1229"/>
      <c r="AE241" s="1229"/>
      <c r="AF241" s="1230"/>
      <c r="AG241" s="1140"/>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81"/>
      <c r="BB241" s="75"/>
      <c r="BC241" s="61"/>
      <c r="BD241" s="61"/>
      <c r="BE241" s="1221" t="s">
        <v>96</v>
      </c>
      <c r="BF241" s="1222"/>
      <c r="BG241" s="1222"/>
      <c r="BH241" s="1222"/>
      <c r="BI241" s="1222"/>
      <c r="BJ241" s="1222"/>
      <c r="BK241" s="1222"/>
      <c r="BL241" s="1222"/>
      <c r="BM241" s="1222"/>
      <c r="BN241" s="1222"/>
      <c r="BO241" s="1222"/>
      <c r="BP241" s="1222"/>
      <c r="BQ241" s="1222"/>
      <c r="BR241" s="1222"/>
      <c r="BS241" s="1222"/>
      <c r="BT241" s="1222"/>
      <c r="BU241" s="1222"/>
      <c r="BV241" s="1222"/>
      <c r="BW241" s="1222"/>
      <c r="BX241" s="1222"/>
      <c r="BY241" s="1222"/>
      <c r="BZ241" s="1222"/>
      <c r="CA241" s="1223"/>
      <c r="CB241" s="1191"/>
      <c r="CC241" s="1192"/>
      <c r="CD241" s="1192"/>
      <c r="CE241" s="1192"/>
      <c r="CF241" s="1192"/>
      <c r="CG241" s="1192"/>
      <c r="CH241" s="1192"/>
      <c r="CI241" s="1192"/>
      <c r="CJ241" s="1192"/>
      <c r="CK241" s="1192"/>
      <c r="CL241" s="1192"/>
      <c r="CM241" s="1192"/>
      <c r="CN241" s="1192"/>
      <c r="CO241" s="1192"/>
      <c r="CP241" s="1192"/>
      <c r="CQ241" s="1192"/>
      <c r="CR241" s="1193"/>
      <c r="CS241" s="85"/>
      <c r="CT241" s="70"/>
      <c r="CU241" s="70"/>
      <c r="CV241" s="70"/>
      <c r="CW241" s="70"/>
    </row>
    <row r="242" spans="1:101" s="32" customFormat="1" ht="54.9" customHeight="1" thickBot="1" x14ac:dyDescent="0.25">
      <c r="A242"/>
      <c r="B242"/>
      <c r="C242" s="81"/>
      <c r="E242" s="1228" t="s">
        <v>493</v>
      </c>
      <c r="F242" s="1219"/>
      <c r="G242" s="1219"/>
      <c r="H242" s="1219"/>
      <c r="I242" s="1219"/>
      <c r="J242" s="1219"/>
      <c r="K242" s="1219"/>
      <c r="L242" s="1219"/>
      <c r="M242" s="1219"/>
      <c r="N242" s="1219"/>
      <c r="O242" s="1219"/>
      <c r="P242" s="1219"/>
      <c r="Q242" s="1219"/>
      <c r="R242" s="1219"/>
      <c r="S242" s="1219"/>
      <c r="T242" s="1219"/>
      <c r="U242" s="1219"/>
      <c r="V242" s="1219"/>
      <c r="W242" s="1219"/>
      <c r="X242" s="1219"/>
      <c r="Y242" s="1219"/>
      <c r="Z242" s="1219"/>
      <c r="AA242" s="1219"/>
      <c r="AB242" s="1219"/>
      <c r="AC242" s="1219"/>
      <c r="AD242" s="1219"/>
      <c r="AE242" s="1219"/>
      <c r="AF242" s="1220"/>
      <c r="AG242" s="1182" t="str">
        <f>IF(CU243=TRUE,"",SUM(AG223:AG227,AG229:AG230,AG232:AG235,AG237:AG241))</f>
        <v/>
      </c>
      <c r="AH242" s="1183"/>
      <c r="AI242" s="1183"/>
      <c r="AJ242" s="1183"/>
      <c r="AK242" s="1183"/>
      <c r="AL242" s="1183"/>
      <c r="AM242" s="1183"/>
      <c r="AN242" s="1183"/>
      <c r="AO242" s="1183"/>
      <c r="AP242" s="1183"/>
      <c r="AQ242" s="1183"/>
      <c r="AR242" s="1183"/>
      <c r="AS242" s="1183"/>
      <c r="AT242" s="1183"/>
      <c r="AU242" s="1183"/>
      <c r="AV242" s="1183"/>
      <c r="AW242" s="1183"/>
      <c r="AX242" s="1183"/>
      <c r="AY242" s="1183"/>
      <c r="AZ242" s="1183"/>
      <c r="BA242" s="1184"/>
      <c r="BB242" s="1218" t="s">
        <v>492</v>
      </c>
      <c r="BC242" s="1219"/>
      <c r="BD242" s="1219"/>
      <c r="BE242" s="1219"/>
      <c r="BF242" s="1219"/>
      <c r="BG242" s="1219"/>
      <c r="BH242" s="1219"/>
      <c r="BI242" s="1219"/>
      <c r="BJ242" s="1219"/>
      <c r="BK242" s="1219"/>
      <c r="BL242" s="1219"/>
      <c r="BM242" s="1219"/>
      <c r="BN242" s="1219"/>
      <c r="BO242" s="1219"/>
      <c r="BP242" s="1219"/>
      <c r="BQ242" s="1219"/>
      <c r="BR242" s="1219"/>
      <c r="BS242" s="1219"/>
      <c r="BT242" s="1219"/>
      <c r="BU242" s="1219"/>
      <c r="BV242" s="1219"/>
      <c r="BW242" s="1219"/>
      <c r="BX242" s="1219"/>
      <c r="BY242" s="1219"/>
      <c r="BZ242" s="1219"/>
      <c r="CA242" s="1220"/>
      <c r="CB242" s="1182" t="str">
        <f>IF(CW243=TRUE,"",SUM(CB222:CB226,CB228:CB233,CB236:CB239,CB241))</f>
        <v/>
      </c>
      <c r="CC242" s="1183"/>
      <c r="CD242" s="1183"/>
      <c r="CE242" s="1183"/>
      <c r="CF242" s="1183"/>
      <c r="CG242" s="1183"/>
      <c r="CH242" s="1183"/>
      <c r="CI242" s="1183"/>
      <c r="CJ242" s="1183"/>
      <c r="CK242" s="1183"/>
      <c r="CL242" s="1183"/>
      <c r="CM242" s="1183"/>
      <c r="CN242" s="1183"/>
      <c r="CO242" s="1183"/>
      <c r="CP242" s="1183"/>
      <c r="CQ242" s="1183"/>
      <c r="CR242" s="1216"/>
      <c r="CS242" s="85"/>
      <c r="CT242" s="70"/>
      <c r="CU242" s="70"/>
      <c r="CV242" s="70"/>
      <c r="CW242" s="70"/>
    </row>
    <row r="243" spans="1:101" s="32" customFormat="1" ht="39.9" customHeight="1" thickTop="1" x14ac:dyDescent="0.2">
      <c r="A243"/>
      <c r="B243"/>
      <c r="C243" s="81"/>
      <c r="D243" s="2"/>
      <c r="E243" s="2"/>
      <c r="F243" s="2"/>
      <c r="H243" s="26"/>
      <c r="N243" s="19"/>
      <c r="S243" s="24"/>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CN243" s="25"/>
      <c r="CO243" s="26"/>
      <c r="CP243" s="25"/>
      <c r="CQ243" s="25"/>
      <c r="CR243" s="60" t="s">
        <v>126</v>
      </c>
      <c r="CS243" s="85"/>
      <c r="CT243" s="70"/>
      <c r="CU243" s="70" t="b">
        <f>AND(AG221="",AG236="")</f>
        <v>1</v>
      </c>
      <c r="CV243" s="70"/>
      <c r="CW243" s="70" t="b">
        <f>AND(CB234="",CB235="",CB240="")</f>
        <v>1</v>
      </c>
    </row>
    <row r="244" spans="1:101" s="40" customFormat="1" ht="22.5" customHeight="1" x14ac:dyDescent="0.2">
      <c r="C244" s="81"/>
      <c r="D244"/>
      <c r="E244"/>
      <c r="F244"/>
      <c r="G244"/>
      <c r="N244" s="19"/>
      <c r="S244" s="117"/>
      <c r="U244" s="1227" t="str">
        <f>IF(AG242=CB242,"","左右の「合計」が同じ値になるようにしてください。")</f>
        <v/>
      </c>
      <c r="V244" s="1227"/>
      <c r="W244" s="1227"/>
      <c r="X244" s="1227"/>
      <c r="Y244" s="1227"/>
      <c r="Z244" s="1227"/>
      <c r="AA244" s="1227"/>
      <c r="AB244" s="1227"/>
      <c r="AC244" s="1227"/>
      <c r="AD244" s="1227"/>
      <c r="AE244" s="1227"/>
      <c r="AF244" s="1227"/>
      <c r="AG244" s="1227"/>
      <c r="AH244" s="1227"/>
      <c r="AI244" s="1227"/>
      <c r="AJ244" s="1227"/>
      <c r="AK244" s="1227"/>
      <c r="AL244" s="1227"/>
      <c r="AM244" s="1227"/>
      <c r="AN244" s="1227"/>
      <c r="AO244" s="1227"/>
      <c r="AP244" s="1227"/>
      <c r="AQ244" s="1227"/>
      <c r="AR244" s="1227"/>
      <c r="AS244" s="1227"/>
      <c r="AT244" s="1227"/>
      <c r="AU244" s="1227"/>
      <c r="AV244" s="1227"/>
      <c r="AW244" s="1227"/>
      <c r="AX244" s="1227"/>
      <c r="AY244" s="1227"/>
      <c r="AZ244" s="1227"/>
      <c r="BA244" s="1227"/>
      <c r="BB244" s="1227"/>
      <c r="BC244" s="1227"/>
      <c r="BD244" s="1227"/>
      <c r="BE244" s="1227"/>
      <c r="BF244" s="1227"/>
      <c r="BG244" s="1227"/>
      <c r="BH244" s="1227"/>
      <c r="BI244" s="1227"/>
      <c r="BJ244" s="1227"/>
      <c r="BK244" s="1227"/>
      <c r="BL244" s="1227"/>
      <c r="BM244" s="1227"/>
      <c r="BN244" s="1227"/>
      <c r="BO244" s="1227"/>
      <c r="BP244" s="1227"/>
      <c r="BQ244" s="1227"/>
      <c r="BR244" s="1227"/>
      <c r="BS244" s="1227"/>
      <c r="BT244" s="1227"/>
      <c r="BU244" s="1227"/>
      <c r="BV244" s="1227"/>
      <c r="BW244" s="1227"/>
      <c r="BX244" s="1227"/>
      <c r="BY244" s="1227"/>
      <c r="BZ244" s="1227"/>
      <c r="CA244" s="1227"/>
      <c r="CB244" s="1227"/>
      <c r="CC244" s="1227"/>
      <c r="CD244" s="1227"/>
      <c r="CE244" s="1227"/>
      <c r="CF244" s="1227"/>
      <c r="CG244" s="1227"/>
      <c r="CH244" s="1227"/>
      <c r="CI244" s="1227"/>
      <c r="CJ244" s="1227"/>
      <c r="CK244" s="1227"/>
      <c r="CL244" s="1227"/>
      <c r="CM244" s="1227"/>
      <c r="CN244" s="1227"/>
      <c r="CO244" s="1227"/>
      <c r="CP244" s="1227"/>
      <c r="CS244" s="118"/>
      <c r="CT244" s="107"/>
      <c r="CU244" s="119"/>
      <c r="CV244" s="119"/>
      <c r="CW244" s="119"/>
    </row>
    <row r="245" spans="1:101" s="40" customFormat="1" ht="15" customHeight="1" x14ac:dyDescent="0.2">
      <c r="C245" s="81"/>
      <c r="D245"/>
      <c r="E245"/>
      <c r="F245"/>
      <c r="G245"/>
      <c r="P245" s="117"/>
      <c r="Q245" s="117"/>
      <c r="R245" s="117"/>
      <c r="S245" s="117"/>
      <c r="U245" s="1227"/>
      <c r="V245" s="1227"/>
      <c r="W245" s="1227"/>
      <c r="X245" s="1227"/>
      <c r="Y245" s="1227"/>
      <c r="Z245" s="1227"/>
      <c r="AA245" s="1227"/>
      <c r="AB245" s="1227"/>
      <c r="AC245" s="1227"/>
      <c r="AD245" s="1227"/>
      <c r="AE245" s="1227"/>
      <c r="AF245" s="1227"/>
      <c r="AG245" s="1227"/>
      <c r="AH245" s="1227"/>
      <c r="AI245" s="1227"/>
      <c r="AJ245" s="1227"/>
      <c r="AK245" s="1227"/>
      <c r="AL245" s="1227"/>
      <c r="AM245" s="1227"/>
      <c r="AN245" s="1227"/>
      <c r="AO245" s="1227"/>
      <c r="AP245" s="1227"/>
      <c r="AQ245" s="1227"/>
      <c r="AR245" s="1227"/>
      <c r="AS245" s="1227"/>
      <c r="AT245" s="1227"/>
      <c r="AU245" s="1227"/>
      <c r="AV245" s="1227"/>
      <c r="AW245" s="1227"/>
      <c r="AX245" s="1227"/>
      <c r="AY245" s="1227"/>
      <c r="AZ245" s="1227"/>
      <c r="BA245" s="1227"/>
      <c r="BB245" s="1227"/>
      <c r="BC245" s="1227"/>
      <c r="BD245" s="1227"/>
      <c r="BE245" s="1227"/>
      <c r="BF245" s="1227"/>
      <c r="BG245" s="1227"/>
      <c r="BH245" s="1227"/>
      <c r="BI245" s="1227"/>
      <c r="BJ245" s="1227"/>
      <c r="BK245" s="1227"/>
      <c r="BL245" s="1227"/>
      <c r="BM245" s="1227"/>
      <c r="BN245" s="1227"/>
      <c r="BO245" s="1227"/>
      <c r="BP245" s="1227"/>
      <c r="BQ245" s="1227"/>
      <c r="BR245" s="1227"/>
      <c r="BS245" s="1227"/>
      <c r="BT245" s="1227"/>
      <c r="BU245" s="1227"/>
      <c r="BV245" s="1227"/>
      <c r="BW245" s="1227"/>
      <c r="BX245" s="1227"/>
      <c r="BY245" s="1227"/>
      <c r="BZ245" s="1227"/>
      <c r="CA245" s="1227"/>
      <c r="CB245" s="1227"/>
      <c r="CC245" s="1227"/>
      <c r="CD245" s="1227"/>
      <c r="CE245" s="1227"/>
      <c r="CF245" s="1227"/>
      <c r="CG245" s="1227"/>
      <c r="CH245" s="1227"/>
      <c r="CI245" s="1227"/>
      <c r="CJ245" s="1227"/>
      <c r="CK245" s="1227"/>
      <c r="CL245" s="1227"/>
      <c r="CM245" s="1227"/>
      <c r="CN245" s="1227"/>
      <c r="CO245" s="1227"/>
      <c r="CP245" s="1227"/>
      <c r="CQ245" s="120"/>
      <c r="CS245" s="118"/>
      <c r="CT245" s="107"/>
      <c r="CU245" s="107"/>
      <c r="CV245" s="107"/>
      <c r="CW245" s="107"/>
    </row>
    <row r="246" spans="1:101" s="32" customFormat="1" ht="54.9" customHeight="1" x14ac:dyDescent="0.2">
      <c r="A246"/>
      <c r="B246"/>
      <c r="C246" s="81"/>
      <c r="D246" s="2"/>
      <c r="E246" s="2"/>
      <c r="F246" s="2"/>
      <c r="H246"/>
      <c r="P246" s="4"/>
      <c r="Q246" s="4"/>
      <c r="R246" s="4"/>
      <c r="S246" s="24"/>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N246" s="1101" t="s">
        <v>494</v>
      </c>
      <c r="BO246" s="1101"/>
      <c r="BP246" s="1101"/>
      <c r="BQ246" s="1101"/>
      <c r="BR246" s="1101"/>
      <c r="BS246" s="1101"/>
      <c r="BT246" s="1101"/>
      <c r="BU246" s="1101"/>
      <c r="BV246" s="1101"/>
      <c r="BW246" s="1101"/>
      <c r="BX246" s="1101"/>
      <c r="BY246" s="1100"/>
      <c r="BZ246" s="1100"/>
      <c r="CA246" s="1100"/>
      <c r="CB246" s="1100"/>
      <c r="CC246" s="1100"/>
      <c r="CD246" s="1100"/>
      <c r="CE246" s="1100"/>
      <c r="CF246" s="1100"/>
      <c r="CG246" s="1100"/>
      <c r="CH246" s="1100"/>
      <c r="CI246" s="1100"/>
      <c r="CJ246" s="1100"/>
      <c r="CK246" s="1100"/>
      <c r="CL246" s="1100"/>
      <c r="CM246" s="1100"/>
      <c r="CN246" s="1100"/>
      <c r="CO246" s="1100"/>
      <c r="CP246" s="1100"/>
      <c r="CQ246" s="1100"/>
      <c r="CR246" s="1100"/>
      <c r="CS246" s="85"/>
      <c r="CT246" s="70"/>
      <c r="CU246" s="70"/>
      <c r="CV246" s="70"/>
      <c r="CW246" s="70"/>
    </row>
    <row r="247" spans="1:101" s="32" customFormat="1" ht="15" customHeight="1" x14ac:dyDescent="0.2">
      <c r="A247"/>
      <c r="B247"/>
      <c r="C247" s="81"/>
      <c r="D247" s="2"/>
      <c r="E247" s="2"/>
      <c r="F247" s="2"/>
      <c r="P247" s="4"/>
      <c r="Q247" s="4"/>
      <c r="R247" s="4"/>
      <c r="S247" s="24"/>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N247" s="1201" t="str">
        <f>IF(BI365=1,"",BK346)</f>
        <v/>
      </c>
      <c r="BO247" s="1201"/>
      <c r="BP247" s="1201"/>
      <c r="BQ247" s="1201"/>
      <c r="BR247" s="1201"/>
      <c r="BS247" s="1201"/>
      <c r="BT247" s="1201"/>
      <c r="BU247" s="1201"/>
      <c r="BV247" s="1201"/>
      <c r="BW247" s="1201"/>
      <c r="BX247" s="1201"/>
      <c r="CC247" s="379" t="str">
        <f>D283</f>
        <v>20240220GA</v>
      </c>
      <c r="CD247" s="379"/>
      <c r="CE247" s="379"/>
      <c r="CF247" s="379"/>
      <c r="CG247" s="379"/>
      <c r="CH247" s="379"/>
      <c r="CI247" s="379"/>
      <c r="CJ247" s="379"/>
      <c r="CK247" s="379"/>
      <c r="CL247" s="379"/>
      <c r="CM247" s="379"/>
      <c r="CN247" s="379"/>
      <c r="CO247" s="379"/>
      <c r="CP247" s="379"/>
      <c r="CQ247" s="379"/>
      <c r="CR247"/>
      <c r="CS247" s="85"/>
      <c r="CT247" s="70"/>
      <c r="CU247" s="70"/>
      <c r="CV247" s="70"/>
      <c r="CW247" s="70"/>
    </row>
    <row r="248" spans="1:101" s="7" customFormat="1" ht="12.75" customHeight="1" x14ac:dyDescent="0.2">
      <c r="A248"/>
      <c r="B248"/>
      <c r="C248" s="81"/>
      <c r="D248" s="35"/>
      <c r="E248" s="35"/>
      <c r="F248" s="35"/>
      <c r="G248" s="35"/>
      <c r="H248" s="35"/>
      <c r="I248" s="35"/>
      <c r="J248" s="35"/>
      <c r="K248" s="35"/>
      <c r="L248" s="35"/>
      <c r="M248" s="35"/>
      <c r="N248" s="35"/>
      <c r="O248" s="35"/>
      <c r="P248" s="35"/>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5"/>
      <c r="AR248" s="35"/>
      <c r="AS248" s="35"/>
      <c r="AT248" s="35"/>
      <c r="AU248" s="35"/>
      <c r="AV248" s="35"/>
      <c r="AW248" s="35"/>
      <c r="AX248" s="36"/>
      <c r="AY248" s="36"/>
      <c r="AZ248" s="36"/>
      <c r="BA248" s="36"/>
      <c r="BB248" s="36"/>
      <c r="BC248" s="39"/>
      <c r="BD248" s="39"/>
      <c r="BE248" s="36"/>
      <c r="BF248" s="36"/>
      <c r="BG248" s="36"/>
      <c r="BH248" s="36"/>
      <c r="BI248" s="36"/>
      <c r="BJ248" s="39"/>
      <c r="BK248" s="39"/>
      <c r="BL248" s="36"/>
      <c r="BM248" s="36"/>
      <c r="BN248" s="1202"/>
      <c r="BO248" s="1202"/>
      <c r="BP248" s="1202"/>
      <c r="BQ248" s="1202"/>
      <c r="BR248" s="1202"/>
      <c r="BS248" s="1202"/>
      <c r="BT248" s="1202"/>
      <c r="BU248" s="1202"/>
      <c r="BV248" s="1202"/>
      <c r="BW248" s="1202"/>
      <c r="BX248" s="1202"/>
      <c r="BY248"/>
      <c r="BZ248"/>
      <c r="CA248"/>
      <c r="CB248"/>
      <c r="CC248" s="38"/>
      <c r="CD248" s="38"/>
      <c r="CE248" s="38"/>
      <c r="CF248" s="38"/>
      <c r="CG248" s="38"/>
      <c r="CH248" s="38"/>
      <c r="CI248" s="38"/>
      <c r="CJ248" s="38"/>
      <c r="CK248" s="38"/>
      <c r="CL248" s="38"/>
      <c r="CM248" s="38"/>
      <c r="CN248" s="38"/>
      <c r="CO248" s="38"/>
      <c r="CP248" s="38"/>
      <c r="CQ248" s="38"/>
      <c r="CR248"/>
      <c r="CS248" s="76"/>
      <c r="CT248" s="105"/>
      <c r="CU248" s="105"/>
      <c r="CV248" s="105"/>
      <c r="CW248" s="105"/>
    </row>
    <row r="249" spans="1:101" s="7" customFormat="1" ht="12.75" customHeight="1" x14ac:dyDescent="0.2">
      <c r="A249"/>
      <c r="B249"/>
      <c r="C249" s="81"/>
      <c r="D249" s="77"/>
      <c r="E249" s="77"/>
      <c r="F249" s="77"/>
      <c r="G249" s="77"/>
      <c r="H249" s="77"/>
      <c r="I249" s="77"/>
      <c r="J249" s="77"/>
      <c r="K249" s="77"/>
      <c r="L249" s="77"/>
      <c r="M249" s="77"/>
      <c r="N249" s="77"/>
      <c r="O249" s="77"/>
      <c r="P249" s="77"/>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7"/>
      <c r="AR249" s="77"/>
      <c r="AS249" s="77"/>
      <c r="AT249" s="77"/>
      <c r="AU249" s="77"/>
      <c r="AV249" s="77"/>
      <c r="AW249" s="77"/>
      <c r="AX249" s="79"/>
      <c r="AY249" s="79"/>
      <c r="AZ249" s="79"/>
      <c r="BA249" s="79"/>
      <c r="BB249" s="79"/>
      <c r="BC249" s="80"/>
      <c r="BD249" s="80"/>
      <c r="BE249" s="79"/>
      <c r="BF249" s="79"/>
      <c r="BG249" s="79"/>
      <c r="BH249" s="79"/>
      <c r="BI249" s="79"/>
      <c r="BJ249" s="80"/>
      <c r="BK249" s="80"/>
      <c r="BL249" s="79"/>
      <c r="BM249" s="79"/>
      <c r="BN249" s="79"/>
      <c r="BO249" s="79"/>
      <c r="BP249" s="79"/>
      <c r="BQ249" s="76"/>
      <c r="BR249" s="81"/>
      <c r="BS249" s="81"/>
      <c r="BT249" s="81"/>
      <c r="BU249" s="81"/>
      <c r="BV249" s="81"/>
      <c r="BW249" s="81"/>
      <c r="BX249" s="81"/>
      <c r="BY249" s="81"/>
      <c r="BZ249" s="81"/>
      <c r="CA249" s="81"/>
      <c r="CB249" s="81"/>
      <c r="CC249" s="82"/>
      <c r="CD249" s="82"/>
      <c r="CE249" s="82"/>
      <c r="CF249" s="82"/>
      <c r="CG249" s="82"/>
      <c r="CH249" s="82"/>
      <c r="CI249" s="82"/>
      <c r="CJ249" s="82"/>
      <c r="CK249" s="82"/>
      <c r="CL249" s="82"/>
      <c r="CM249" s="82"/>
      <c r="CN249" s="82"/>
      <c r="CO249" s="82"/>
      <c r="CP249" s="82"/>
      <c r="CQ249" s="82"/>
      <c r="CR249" s="81"/>
      <c r="CS249" s="76"/>
      <c r="CT249" s="105"/>
      <c r="CU249" s="105"/>
      <c r="CV249" s="105"/>
      <c r="CW249" s="105"/>
    </row>
    <row r="250" spans="1:101" s="7" customFormat="1" ht="12.75" customHeight="1" x14ac:dyDescent="0.2">
      <c r="A250"/>
      <c r="B250"/>
      <c r="C250" s="81"/>
      <c r="D250" s="77"/>
      <c r="E250" s="77"/>
      <c r="F250" s="77"/>
      <c r="G250" s="77"/>
      <c r="H250" s="77"/>
      <c r="I250" s="77"/>
      <c r="J250" s="77"/>
      <c r="K250" s="77"/>
      <c r="L250" s="77"/>
      <c r="M250" s="77"/>
      <c r="N250" s="77"/>
      <c r="O250" s="77"/>
      <c r="P250" s="77"/>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7"/>
      <c r="AR250" s="77"/>
      <c r="AS250" s="77"/>
      <c r="AT250" s="77"/>
      <c r="AU250" s="77"/>
      <c r="AV250" s="77"/>
      <c r="AW250" s="77"/>
      <c r="AX250" s="79"/>
      <c r="AY250" s="79"/>
      <c r="AZ250" s="79"/>
      <c r="BA250" s="79"/>
      <c r="BB250" s="79"/>
      <c r="BC250" s="80"/>
      <c r="BD250" s="80"/>
      <c r="BE250" s="79"/>
      <c r="BF250" s="79"/>
      <c r="BG250" s="79"/>
      <c r="BH250" s="79"/>
      <c r="BI250" s="79"/>
      <c r="BJ250" s="80"/>
      <c r="BK250" s="80"/>
      <c r="BL250" s="79"/>
      <c r="BM250" s="79"/>
      <c r="BN250" s="79"/>
      <c r="BO250" s="79"/>
      <c r="BP250" s="79"/>
      <c r="BQ250" s="76"/>
      <c r="BR250" s="81"/>
      <c r="BS250" s="81"/>
      <c r="BT250" s="81"/>
      <c r="BU250" s="81"/>
      <c r="BV250" s="81"/>
      <c r="BW250" s="81"/>
      <c r="BX250" s="81"/>
      <c r="BY250" s="81"/>
      <c r="BZ250" s="81"/>
      <c r="CA250" s="81"/>
      <c r="CB250" s="81"/>
      <c r="CC250" s="82"/>
      <c r="CD250" s="82"/>
      <c r="CE250" s="82"/>
      <c r="CF250" s="82"/>
      <c r="CG250" s="82"/>
      <c r="CH250" s="82"/>
      <c r="CI250" s="82"/>
      <c r="CJ250" s="82"/>
      <c r="CK250" s="82"/>
      <c r="CL250" s="82"/>
      <c r="CM250" s="82"/>
      <c r="CN250" s="82"/>
      <c r="CO250" s="82"/>
      <c r="CP250" s="82"/>
      <c r="CQ250" s="82"/>
      <c r="CR250" s="81"/>
      <c r="CS250" s="76"/>
      <c r="CT250" s="105"/>
      <c r="CU250" s="105"/>
      <c r="CV250" s="105"/>
      <c r="CW250" s="105"/>
    </row>
    <row r="251" spans="1:101" s="7" customFormat="1" ht="12.75" customHeight="1" x14ac:dyDescent="0.2">
      <c r="A251"/>
      <c r="B251"/>
      <c r="C251" s="81"/>
      <c r="D251" s="77"/>
      <c r="E251" s="77"/>
      <c r="F251" s="77"/>
      <c r="G251" s="77"/>
      <c r="H251" s="77"/>
      <c r="I251" s="77"/>
      <c r="J251" s="77"/>
      <c r="K251" s="77"/>
      <c r="L251" s="77"/>
      <c r="M251" s="77"/>
      <c r="N251" s="77"/>
      <c r="O251" s="77"/>
      <c r="P251" s="77"/>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7"/>
      <c r="AR251" s="77"/>
      <c r="AS251" s="77"/>
      <c r="AT251" s="77"/>
      <c r="AU251" s="77"/>
      <c r="AV251" s="77"/>
      <c r="AW251" s="77"/>
      <c r="AX251" s="79"/>
      <c r="AY251" s="79"/>
      <c r="AZ251" s="79"/>
      <c r="BA251" s="79"/>
      <c r="BB251" s="79"/>
      <c r="BC251" s="80"/>
      <c r="BD251" s="80"/>
      <c r="BE251" s="79"/>
      <c r="BF251" s="79"/>
      <c r="BG251" s="79"/>
      <c r="BH251" s="79"/>
      <c r="BI251" s="79"/>
      <c r="BJ251" s="80"/>
      <c r="BK251" s="80"/>
      <c r="BL251" s="79"/>
      <c r="BM251" s="79"/>
      <c r="BN251" s="79"/>
      <c r="BO251" s="79"/>
      <c r="BP251" s="79"/>
      <c r="BQ251" s="76"/>
      <c r="BR251" s="81"/>
      <c r="BS251" s="81"/>
      <c r="BT251" s="81"/>
      <c r="BU251" s="81"/>
      <c r="BV251" s="81"/>
      <c r="BW251" s="81"/>
      <c r="BX251" s="81"/>
      <c r="BY251" s="81"/>
      <c r="BZ251" s="81"/>
      <c r="CA251" s="81"/>
      <c r="CB251" s="81"/>
      <c r="CC251" s="76"/>
      <c r="CD251" s="76"/>
      <c r="CE251" s="76"/>
      <c r="CF251" s="76"/>
      <c r="CG251" s="76"/>
      <c r="CH251" s="76"/>
      <c r="CI251" s="76"/>
      <c r="CJ251" s="76"/>
      <c r="CK251" s="76"/>
      <c r="CL251" s="76"/>
      <c r="CM251" s="76"/>
      <c r="CN251" s="76"/>
      <c r="CO251" s="76"/>
      <c r="CP251" s="76"/>
      <c r="CQ251" s="76"/>
      <c r="CR251" s="76"/>
      <c r="CS251" s="76"/>
      <c r="CT251" s="105"/>
      <c r="CU251" s="105"/>
      <c r="CV251" s="105"/>
      <c r="CW251" s="105"/>
    </row>
    <row r="252" spans="1:101" s="7" customFormat="1" ht="12.75" customHeight="1" x14ac:dyDescent="0.2">
      <c r="A252"/>
      <c r="B252"/>
      <c r="C252" s="81"/>
      <c r="D252" s="77"/>
      <c r="E252" s="77"/>
      <c r="F252" s="77"/>
      <c r="G252" s="77"/>
      <c r="H252" s="77"/>
      <c r="I252" s="77"/>
      <c r="J252" s="77"/>
      <c r="K252" s="77"/>
      <c r="L252" s="77"/>
      <c r="M252" s="77"/>
      <c r="N252" s="77"/>
      <c r="O252" s="77"/>
      <c r="P252" s="77"/>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7"/>
      <c r="AR252" s="77"/>
      <c r="AS252" s="77"/>
      <c r="AT252" s="77"/>
      <c r="AU252" s="77"/>
      <c r="AV252" s="77"/>
      <c r="AW252" s="77"/>
      <c r="AX252" s="79"/>
      <c r="AY252" s="79"/>
      <c r="AZ252" s="79"/>
      <c r="BA252" s="79"/>
      <c r="BB252" s="79"/>
      <c r="BC252" s="80"/>
      <c r="BD252" s="80"/>
      <c r="BE252" s="79"/>
      <c r="BF252" s="79"/>
      <c r="BG252" s="79"/>
      <c r="BH252" s="79"/>
      <c r="BI252" s="79"/>
      <c r="BJ252" s="80"/>
      <c r="BK252" s="80"/>
      <c r="BL252" s="79"/>
      <c r="BM252" s="79"/>
      <c r="BN252" s="79"/>
      <c r="BO252" s="79"/>
      <c r="BP252" s="79"/>
      <c r="BQ252" s="76"/>
      <c r="BR252" s="81"/>
      <c r="BS252" s="81"/>
      <c r="BT252" s="81"/>
      <c r="BU252" s="81"/>
      <c r="BV252" s="81"/>
      <c r="BW252" s="81"/>
      <c r="BX252" s="81"/>
      <c r="BY252" s="81"/>
      <c r="BZ252" s="81"/>
      <c r="CA252" s="81"/>
      <c r="CB252" s="81"/>
      <c r="CC252" s="82"/>
      <c r="CD252" s="82"/>
      <c r="CE252" s="82"/>
      <c r="CF252" s="82"/>
      <c r="CG252" s="82"/>
      <c r="CH252" s="82"/>
      <c r="CI252" s="82"/>
      <c r="CJ252" s="82"/>
      <c r="CK252" s="82"/>
      <c r="CL252" s="82"/>
      <c r="CM252" s="82"/>
      <c r="CN252" s="82"/>
      <c r="CO252" s="82"/>
      <c r="CP252" s="82"/>
      <c r="CQ252" s="82"/>
      <c r="CR252" s="81"/>
      <c r="CS252" s="76"/>
      <c r="CT252" s="105"/>
      <c r="CU252" s="105"/>
      <c r="CV252" s="105"/>
      <c r="CW252" s="105"/>
    </row>
    <row r="253" spans="1:101" s="7" customFormat="1" ht="12.75" customHeight="1" x14ac:dyDescent="0.2">
      <c r="A253"/>
      <c r="B253"/>
      <c r="C253" s="81"/>
      <c r="D253" s="77"/>
      <c r="E253" s="77"/>
      <c r="F253" s="77"/>
      <c r="G253" s="77"/>
      <c r="H253" s="77"/>
      <c r="I253" s="77"/>
      <c r="J253" s="77"/>
      <c r="K253" s="77"/>
      <c r="L253" s="77"/>
      <c r="M253" s="77"/>
      <c r="N253" s="77"/>
      <c r="O253" s="77"/>
      <c r="P253" s="77"/>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7"/>
      <c r="AR253" s="77"/>
      <c r="AS253" s="77"/>
      <c r="AT253" s="77"/>
      <c r="AU253" s="77"/>
      <c r="AV253" s="77"/>
      <c r="AW253" s="77"/>
      <c r="AX253" s="79"/>
      <c r="AY253" s="79"/>
      <c r="AZ253" s="79"/>
      <c r="BA253" s="79"/>
      <c r="BB253" s="79"/>
      <c r="BC253" s="80"/>
      <c r="BD253" s="80"/>
      <c r="BE253" s="79"/>
      <c r="BF253" s="79"/>
      <c r="BG253" s="79"/>
      <c r="BH253" s="79"/>
      <c r="BI253" s="79"/>
      <c r="BJ253" s="80"/>
      <c r="BK253" s="80"/>
      <c r="BL253" s="79"/>
      <c r="BM253" s="79"/>
      <c r="BN253" s="79"/>
      <c r="BO253" s="79"/>
      <c r="BP253" s="79"/>
      <c r="BQ253" s="76"/>
      <c r="BR253" s="81"/>
      <c r="BS253" s="81"/>
      <c r="BT253" s="81"/>
      <c r="BU253" s="81"/>
      <c r="BV253" s="81"/>
      <c r="BW253" s="81"/>
      <c r="BX253" s="81"/>
      <c r="BY253" s="81"/>
      <c r="BZ253" s="81"/>
      <c r="CA253" s="81"/>
      <c r="CB253" s="81"/>
      <c r="CC253" s="82"/>
      <c r="CD253" s="82"/>
      <c r="CE253" s="82"/>
      <c r="CF253" s="82"/>
      <c r="CG253" s="82"/>
      <c r="CH253" s="82"/>
      <c r="CI253" s="82"/>
      <c r="CJ253" s="82"/>
      <c r="CK253" s="82"/>
      <c r="CL253" s="82"/>
      <c r="CM253" s="82"/>
      <c r="CN253" s="82"/>
      <c r="CO253" s="82"/>
      <c r="CP253" s="82"/>
      <c r="CQ253" s="82"/>
      <c r="CR253" s="81"/>
      <c r="CS253" s="76"/>
      <c r="CT253" s="105"/>
      <c r="CU253" s="105"/>
      <c r="CV253" s="105"/>
      <c r="CW253" s="105"/>
    </row>
    <row r="254" spans="1:101" s="7" customFormat="1" ht="12.75" customHeight="1" x14ac:dyDescent="0.2">
      <c r="A254"/>
      <c r="B254"/>
      <c r="C254" s="81"/>
      <c r="D254" s="77"/>
      <c r="E254" s="77"/>
      <c r="F254" s="77"/>
      <c r="G254" s="77"/>
      <c r="H254" s="77"/>
      <c r="I254" s="77"/>
      <c r="J254" s="77"/>
      <c r="K254" s="77"/>
      <c r="L254" s="77"/>
      <c r="M254" s="77"/>
      <c r="N254" s="77"/>
      <c r="O254" s="77"/>
      <c r="P254" s="77"/>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7"/>
      <c r="AR254" s="77"/>
      <c r="AS254" s="77"/>
      <c r="AT254" s="77"/>
      <c r="AU254" s="77"/>
      <c r="AV254" s="77"/>
      <c r="AW254" s="77"/>
      <c r="AX254" s="79"/>
      <c r="AY254" s="79"/>
      <c r="AZ254" s="79"/>
      <c r="BA254" s="79"/>
      <c r="BB254" s="79"/>
      <c r="BC254" s="80"/>
      <c r="BD254" s="80"/>
      <c r="BE254" s="79"/>
      <c r="BF254" s="79"/>
      <c r="BG254" s="79"/>
      <c r="BH254" s="79"/>
      <c r="BI254" s="79"/>
      <c r="BJ254" s="80"/>
      <c r="BK254" s="80"/>
      <c r="BL254" s="79"/>
      <c r="BM254" s="79"/>
      <c r="BN254" s="79"/>
      <c r="BO254" s="79"/>
      <c r="BP254" s="79"/>
      <c r="BQ254" s="76"/>
      <c r="BR254" s="81"/>
      <c r="BS254" s="81"/>
      <c r="BT254" s="81"/>
      <c r="BU254" s="81"/>
      <c r="BV254" s="81"/>
      <c r="BW254" s="81"/>
      <c r="BX254" s="81"/>
      <c r="BY254" s="81"/>
      <c r="BZ254" s="81"/>
      <c r="CA254" s="81"/>
      <c r="CB254" s="81"/>
      <c r="CC254" s="82"/>
      <c r="CD254" s="82"/>
      <c r="CE254" s="82"/>
      <c r="CF254" s="82"/>
      <c r="CG254" s="82"/>
      <c r="CH254" s="82"/>
      <c r="CI254" s="82"/>
      <c r="CJ254" s="82"/>
      <c r="CK254" s="82"/>
      <c r="CL254" s="82"/>
      <c r="CM254" s="82"/>
      <c r="CN254" s="82"/>
      <c r="CO254" s="82"/>
      <c r="CP254" s="82"/>
      <c r="CQ254" s="82"/>
      <c r="CR254" s="81"/>
      <c r="CS254" s="76"/>
      <c r="CT254" s="105"/>
      <c r="CU254" s="105"/>
      <c r="CV254" s="105"/>
      <c r="CW254" s="105"/>
    </row>
    <row r="255" spans="1:101" s="7" customFormat="1" ht="12.75" customHeight="1" x14ac:dyDescent="0.2">
      <c r="A255"/>
      <c r="B255"/>
      <c r="C255" s="81"/>
      <c r="D255" s="77"/>
      <c r="E255" s="77"/>
      <c r="F255" s="77"/>
      <c r="G255" s="77"/>
      <c r="H255" s="77"/>
      <c r="I255" s="77"/>
      <c r="J255" s="77"/>
      <c r="K255" s="77"/>
      <c r="L255" s="77"/>
      <c r="M255" s="77"/>
      <c r="N255" s="77"/>
      <c r="O255" s="77"/>
      <c r="P255" s="77"/>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7"/>
      <c r="AR255" s="77"/>
      <c r="AS255" s="77"/>
      <c r="AT255" s="77"/>
      <c r="AU255" s="77"/>
      <c r="AV255" s="77"/>
      <c r="AW255" s="77"/>
      <c r="AX255" s="79"/>
      <c r="AY255" s="79"/>
      <c r="AZ255" s="79"/>
      <c r="BA255" s="79"/>
      <c r="BB255" s="79"/>
      <c r="BC255" s="80"/>
      <c r="BD255" s="80"/>
      <c r="BE255" s="79"/>
      <c r="BF255" s="79"/>
      <c r="BG255" s="79"/>
      <c r="BH255" s="79"/>
      <c r="BI255" s="79"/>
      <c r="BJ255" s="80"/>
      <c r="BK255" s="80"/>
      <c r="BL255" s="79"/>
      <c r="BM255" s="79"/>
      <c r="BN255" s="79"/>
      <c r="BO255" s="79"/>
      <c r="BP255" s="79"/>
      <c r="BQ255" s="76"/>
      <c r="BR255" s="81"/>
      <c r="BS255" s="81"/>
      <c r="BT255" s="81"/>
      <c r="BU255" s="81"/>
      <c r="BV255" s="81"/>
      <c r="BW255" s="81"/>
      <c r="BX255" s="81"/>
      <c r="BY255" s="81"/>
      <c r="BZ255" s="81"/>
      <c r="CA255" s="81"/>
      <c r="CB255" s="81"/>
      <c r="CC255" s="82"/>
      <c r="CD255" s="82"/>
      <c r="CE255" s="82"/>
      <c r="CF255" s="82"/>
      <c r="CG255" s="82"/>
      <c r="CH255" s="82"/>
      <c r="CI255" s="82"/>
      <c r="CJ255" s="82"/>
      <c r="CK255" s="82"/>
      <c r="CL255" s="82"/>
      <c r="CM255" s="82"/>
      <c r="CN255" s="82"/>
      <c r="CO255" s="82"/>
      <c r="CP255" s="82"/>
      <c r="CQ255" s="82"/>
      <c r="CR255" s="81"/>
      <c r="CS255" s="76"/>
      <c r="CT255" s="105"/>
      <c r="CU255" s="105"/>
      <c r="CV255" s="105"/>
      <c r="CW255" s="105"/>
    </row>
    <row r="256" spans="1:101" s="7" customFormat="1" ht="12.75" customHeight="1" x14ac:dyDescent="0.2">
      <c r="A256"/>
      <c r="B256"/>
      <c r="C256" s="81"/>
      <c r="D256" s="77"/>
      <c r="E256" s="77"/>
      <c r="F256" s="77"/>
      <c r="G256" s="77"/>
      <c r="H256" s="77"/>
      <c r="I256" s="77"/>
      <c r="J256" s="77"/>
      <c r="K256" s="77"/>
      <c r="L256" s="77"/>
      <c r="M256" s="77"/>
      <c r="N256" s="77"/>
      <c r="O256" s="77"/>
      <c r="P256" s="77"/>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7"/>
      <c r="AR256" s="77"/>
      <c r="AS256" s="77"/>
      <c r="AT256" s="77"/>
      <c r="AU256" s="77"/>
      <c r="AV256" s="77"/>
      <c r="AW256" s="77"/>
      <c r="AX256" s="79"/>
      <c r="AY256" s="79"/>
      <c r="AZ256" s="79"/>
      <c r="BA256" s="79"/>
      <c r="BB256" s="79"/>
      <c r="BC256" s="80"/>
      <c r="BD256" s="80"/>
      <c r="BE256" s="79"/>
      <c r="BF256" s="79"/>
      <c r="BG256" s="79"/>
      <c r="BH256" s="79"/>
      <c r="BI256" s="79"/>
      <c r="BJ256" s="80"/>
      <c r="BK256" s="80"/>
      <c r="BL256" s="79"/>
      <c r="BM256" s="79"/>
      <c r="BN256" s="79"/>
      <c r="BO256" s="79"/>
      <c r="BP256" s="79"/>
      <c r="BQ256" s="76"/>
      <c r="BR256" s="81"/>
      <c r="BS256" s="81"/>
      <c r="BT256" s="81"/>
      <c r="BU256" s="81"/>
      <c r="BV256" s="81"/>
      <c r="BW256" s="81"/>
      <c r="BX256" s="81"/>
      <c r="BY256" s="81"/>
      <c r="BZ256" s="81"/>
      <c r="CA256" s="81"/>
      <c r="CB256" s="81"/>
      <c r="CC256" s="82"/>
      <c r="CD256" s="82"/>
      <c r="CE256" s="82"/>
      <c r="CF256" s="82"/>
      <c r="CG256" s="82"/>
      <c r="CH256" s="82"/>
      <c r="CI256" s="82"/>
      <c r="CJ256" s="82"/>
      <c r="CK256" s="82"/>
      <c r="CL256" s="82"/>
      <c r="CM256" s="82"/>
      <c r="CN256" s="82"/>
      <c r="CO256" s="82"/>
      <c r="CP256" s="82"/>
      <c r="CQ256" s="82"/>
      <c r="CR256" s="81"/>
      <c r="CS256" s="76"/>
      <c r="CT256" s="105"/>
      <c r="CU256" s="105"/>
      <c r="CV256" s="105"/>
      <c r="CW256" s="105"/>
    </row>
    <row r="257" spans="1:101" s="7" customFormat="1" ht="12.75" customHeight="1" x14ac:dyDescent="0.2">
      <c r="A257"/>
      <c r="B257"/>
      <c r="C257" s="81"/>
      <c r="D257" s="77"/>
      <c r="E257" s="77"/>
      <c r="F257" s="77"/>
      <c r="G257" s="77"/>
      <c r="H257" s="77"/>
      <c r="I257" s="77"/>
      <c r="J257" s="77"/>
      <c r="K257" s="77"/>
      <c r="L257" s="77"/>
      <c r="M257" s="77"/>
      <c r="N257" s="77"/>
      <c r="O257" s="77"/>
      <c r="P257" s="77"/>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7"/>
      <c r="AR257" s="77"/>
      <c r="AS257" s="77"/>
      <c r="AT257" s="77"/>
      <c r="AU257" s="77"/>
      <c r="AV257" s="77"/>
      <c r="AW257" s="77"/>
      <c r="AX257" s="79"/>
      <c r="AY257" s="79"/>
      <c r="AZ257" s="79"/>
      <c r="BA257" s="79"/>
      <c r="BB257" s="79"/>
      <c r="BC257" s="80"/>
      <c r="BD257" s="80"/>
      <c r="BE257" s="79"/>
      <c r="BF257" s="79"/>
      <c r="BG257" s="79"/>
      <c r="BH257" s="79"/>
      <c r="BI257" s="79"/>
      <c r="BJ257" s="80"/>
      <c r="BK257" s="80"/>
      <c r="BL257" s="79"/>
      <c r="BM257" s="79"/>
      <c r="BN257" s="79"/>
      <c r="BO257" s="79"/>
      <c r="BP257" s="79"/>
      <c r="BQ257" s="76"/>
      <c r="BR257" s="81"/>
      <c r="BS257" s="81"/>
      <c r="BT257" s="81"/>
      <c r="BU257" s="81"/>
      <c r="BV257" s="81"/>
      <c r="BW257" s="81"/>
      <c r="BX257" s="81"/>
      <c r="BY257" s="81"/>
      <c r="BZ257" s="81"/>
      <c r="CA257" s="81"/>
      <c r="CB257" s="81"/>
      <c r="CC257" s="82"/>
      <c r="CD257" s="82"/>
      <c r="CE257" s="82"/>
      <c r="CF257" s="82"/>
      <c r="CG257" s="82"/>
      <c r="CH257" s="82"/>
      <c r="CI257" s="82"/>
      <c r="CJ257" s="82"/>
      <c r="CK257" s="82"/>
      <c r="CL257" s="82"/>
      <c r="CM257" s="82"/>
      <c r="CN257" s="82"/>
      <c r="CO257" s="82"/>
      <c r="CP257" s="82"/>
      <c r="CQ257" s="82"/>
      <c r="CR257" s="81"/>
      <c r="CS257" s="76"/>
      <c r="CT257" s="105"/>
      <c r="CU257" s="105"/>
      <c r="CV257" s="105"/>
      <c r="CW257" s="105"/>
    </row>
    <row r="258" spans="1:101" s="7" customFormat="1" ht="12.75" customHeight="1" x14ac:dyDescent="0.2">
      <c r="A258"/>
      <c r="B258"/>
      <c r="C258" s="81"/>
      <c r="D258" s="77"/>
      <c r="E258" s="77"/>
      <c r="F258" s="77"/>
      <c r="G258" s="77"/>
      <c r="H258" s="77"/>
      <c r="I258" s="77"/>
      <c r="J258" s="77"/>
      <c r="K258" s="77"/>
      <c r="L258" s="77"/>
      <c r="M258" s="77"/>
      <c r="N258" s="77"/>
      <c r="O258" s="77"/>
      <c r="P258" s="77"/>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7"/>
      <c r="AR258" s="77"/>
      <c r="AS258" s="77"/>
      <c r="AT258" s="77"/>
      <c r="AU258" s="77"/>
      <c r="AV258" s="77"/>
      <c r="AW258" s="77"/>
      <c r="AX258" s="79"/>
      <c r="AY258" s="79"/>
      <c r="AZ258" s="79"/>
      <c r="BA258" s="79"/>
      <c r="BB258" s="79"/>
      <c r="BC258" s="80"/>
      <c r="BD258" s="80"/>
      <c r="BE258" s="79"/>
      <c r="BF258" s="79"/>
      <c r="BG258" s="79"/>
      <c r="BH258" s="79"/>
      <c r="BI258" s="79"/>
      <c r="BJ258" s="80"/>
      <c r="BK258" s="80"/>
      <c r="BL258" s="79"/>
      <c r="BM258" s="79"/>
      <c r="BN258" s="79"/>
      <c r="BO258" s="79"/>
      <c r="BP258" s="79"/>
      <c r="BQ258" s="76"/>
      <c r="BR258" s="81"/>
      <c r="BS258" s="81"/>
      <c r="BT258" s="81"/>
      <c r="BU258" s="81"/>
      <c r="BV258" s="81"/>
      <c r="BW258" s="81"/>
      <c r="BX258" s="81"/>
      <c r="BY258" s="81"/>
      <c r="BZ258" s="81"/>
      <c r="CA258" s="81"/>
      <c r="CB258" s="81"/>
      <c r="CC258" s="82"/>
      <c r="CD258" s="82"/>
      <c r="CE258" s="82"/>
      <c r="CF258" s="82"/>
      <c r="CG258" s="82"/>
      <c r="CH258" s="82"/>
      <c r="CI258" s="82"/>
      <c r="CJ258" s="82"/>
      <c r="CK258" s="82"/>
      <c r="CL258" s="82"/>
      <c r="CM258" s="82"/>
      <c r="CN258" s="82"/>
      <c r="CO258" s="82"/>
      <c r="CP258" s="82"/>
      <c r="CQ258" s="82"/>
      <c r="CR258" s="81"/>
      <c r="CS258" s="76"/>
      <c r="CT258" s="105"/>
      <c r="CU258" s="105"/>
      <c r="CV258" s="105"/>
      <c r="CW258" s="105"/>
    </row>
    <row r="259" spans="1:101" s="7" customFormat="1" ht="12.75" customHeight="1" x14ac:dyDescent="0.2">
      <c r="A259"/>
      <c r="B259"/>
      <c r="C259" s="81"/>
      <c r="D259" s="77"/>
      <c r="E259" s="77"/>
      <c r="F259" s="77"/>
      <c r="G259" s="77"/>
      <c r="H259" s="77"/>
      <c r="I259" s="77"/>
      <c r="J259" s="77"/>
      <c r="K259" s="77"/>
      <c r="L259" s="77"/>
      <c r="M259" s="77"/>
      <c r="N259" s="77"/>
      <c r="O259" s="77"/>
      <c r="P259" s="77"/>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7"/>
      <c r="AR259" s="77"/>
      <c r="AS259" s="77"/>
      <c r="AT259" s="77"/>
      <c r="AU259" s="77"/>
      <c r="AV259" s="77"/>
      <c r="AW259" s="77"/>
      <c r="AX259" s="79"/>
      <c r="AY259" s="79"/>
      <c r="AZ259" s="79"/>
      <c r="BA259" s="79"/>
      <c r="BB259" s="79"/>
      <c r="BC259" s="80"/>
      <c r="BD259" s="80"/>
      <c r="BE259" s="79"/>
      <c r="BF259" s="79"/>
      <c r="BG259" s="79"/>
      <c r="BH259" s="79"/>
      <c r="BI259" s="79"/>
      <c r="BJ259" s="80"/>
      <c r="BK259" s="80"/>
      <c r="BL259" s="79"/>
      <c r="BM259" s="79"/>
      <c r="BN259" s="79"/>
      <c r="BO259" s="79"/>
      <c r="BP259" s="79"/>
      <c r="BQ259" s="76"/>
      <c r="BR259" s="81"/>
      <c r="BS259" s="81"/>
      <c r="BT259" s="81"/>
      <c r="BU259" s="81"/>
      <c r="BV259" s="81"/>
      <c r="BW259" s="81"/>
      <c r="BX259" s="81"/>
      <c r="BY259" s="81"/>
      <c r="BZ259" s="81"/>
      <c r="CA259" s="81"/>
      <c r="CB259" s="81"/>
      <c r="CC259" s="82"/>
      <c r="CD259" s="82"/>
      <c r="CE259" s="82"/>
      <c r="CF259" s="82"/>
      <c r="CG259" s="82"/>
      <c r="CH259" s="82"/>
      <c r="CI259" s="82"/>
      <c r="CJ259" s="82"/>
      <c r="CK259" s="82"/>
      <c r="CL259" s="82"/>
      <c r="CM259" s="82"/>
      <c r="CN259" s="82"/>
      <c r="CO259" s="82"/>
      <c r="CP259" s="82"/>
      <c r="CQ259" s="82"/>
      <c r="CR259" s="81"/>
      <c r="CS259" s="76"/>
      <c r="CT259" s="105"/>
      <c r="CU259" s="105"/>
      <c r="CV259" s="105"/>
      <c r="CW259" s="105"/>
    </row>
    <row r="260" spans="1:101" s="7" customFormat="1" ht="12.75" customHeight="1" x14ac:dyDescent="0.2">
      <c r="A260"/>
      <c r="B260"/>
      <c r="C260" s="81"/>
      <c r="D260" s="77"/>
      <c r="E260" s="77"/>
      <c r="F260" s="77"/>
      <c r="G260" s="77"/>
      <c r="H260" s="77"/>
      <c r="I260" s="77"/>
      <c r="J260" s="77"/>
      <c r="K260" s="77"/>
      <c r="L260" s="77"/>
      <c r="M260" s="77"/>
      <c r="N260" s="77"/>
      <c r="O260" s="77"/>
      <c r="P260" s="77"/>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7"/>
      <c r="AR260" s="77"/>
      <c r="AS260" s="77"/>
      <c r="AT260" s="77"/>
      <c r="AU260" s="77"/>
      <c r="AV260" s="77"/>
      <c r="AW260" s="77"/>
      <c r="AX260" s="79"/>
      <c r="AY260" s="79"/>
      <c r="AZ260" s="79"/>
      <c r="BA260" s="79"/>
      <c r="BB260" s="79"/>
      <c r="BC260" s="80"/>
      <c r="BD260" s="80"/>
      <c r="BE260" s="79"/>
      <c r="BF260" s="79"/>
      <c r="BG260" s="79"/>
      <c r="BH260" s="79"/>
      <c r="BI260" s="79"/>
      <c r="BJ260" s="80"/>
      <c r="BK260" s="80"/>
      <c r="BL260" s="79"/>
      <c r="BM260" s="79"/>
      <c r="BN260" s="79"/>
      <c r="BO260" s="79"/>
      <c r="BP260" s="79"/>
      <c r="BQ260" s="76"/>
      <c r="BR260" s="81"/>
      <c r="BS260" s="81"/>
      <c r="BT260" s="81"/>
      <c r="BU260" s="81"/>
      <c r="BV260" s="81"/>
      <c r="BW260" s="81"/>
      <c r="BX260" s="81"/>
      <c r="BY260" s="81"/>
      <c r="BZ260" s="81"/>
      <c r="CA260" s="81"/>
      <c r="CB260" s="81"/>
      <c r="CC260" s="82"/>
      <c r="CD260" s="82"/>
      <c r="CE260" s="82"/>
      <c r="CF260" s="82"/>
      <c r="CG260" s="82"/>
      <c r="CH260" s="82"/>
      <c r="CI260" s="82"/>
      <c r="CJ260" s="82"/>
      <c r="CK260" s="82"/>
      <c r="CL260" s="82"/>
      <c r="CM260" s="82"/>
      <c r="CN260" s="82"/>
      <c r="CO260" s="82"/>
      <c r="CP260" s="82"/>
      <c r="CQ260" s="82"/>
      <c r="CR260" s="81"/>
      <c r="CS260" s="76"/>
      <c r="CT260" s="105"/>
      <c r="CU260" s="105"/>
      <c r="CV260" s="105"/>
      <c r="CW260" s="105"/>
    </row>
    <row r="261" spans="1:101" s="7" customFormat="1" ht="12.75" customHeight="1" x14ac:dyDescent="0.2">
      <c r="A261"/>
      <c r="B261"/>
      <c r="C261" s="81"/>
      <c r="D261" s="77"/>
      <c r="E261" s="77"/>
      <c r="F261" s="77"/>
      <c r="G261" s="77"/>
      <c r="H261" s="77"/>
      <c r="I261" s="77"/>
      <c r="J261" s="77"/>
      <c r="K261" s="77"/>
      <c r="L261" s="77"/>
      <c r="M261" s="77"/>
      <c r="N261" s="77"/>
      <c r="O261" s="77"/>
      <c r="P261" s="77"/>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7"/>
      <c r="AR261" s="77"/>
      <c r="AS261" s="77"/>
      <c r="AT261" s="77"/>
      <c r="AU261" s="77"/>
      <c r="AV261" s="77"/>
      <c r="AW261" s="77"/>
      <c r="AX261" s="79"/>
      <c r="AY261" s="79"/>
      <c r="AZ261" s="79"/>
      <c r="BA261" s="79"/>
      <c r="BB261" s="79"/>
      <c r="BC261" s="80"/>
      <c r="BD261" s="80"/>
      <c r="BE261" s="79"/>
      <c r="BF261" s="79"/>
      <c r="BG261" s="79"/>
      <c r="BH261" s="79"/>
      <c r="BI261" s="79"/>
      <c r="BJ261" s="80"/>
      <c r="BK261" s="80"/>
      <c r="BL261" s="79"/>
      <c r="BM261" s="79"/>
      <c r="BN261" s="79"/>
      <c r="BO261" s="79"/>
      <c r="BP261" s="79"/>
      <c r="BQ261" s="76"/>
      <c r="BR261" s="81"/>
      <c r="BS261" s="81"/>
      <c r="BT261" s="81"/>
      <c r="BU261" s="81"/>
      <c r="BV261" s="81"/>
      <c r="BW261" s="81"/>
      <c r="BX261" s="81"/>
      <c r="BY261" s="81"/>
      <c r="BZ261" s="81"/>
      <c r="CA261" s="81"/>
      <c r="CB261" s="81"/>
      <c r="CC261" s="82"/>
      <c r="CD261" s="82"/>
      <c r="CE261" s="82"/>
      <c r="CF261" s="82"/>
      <c r="CG261" s="82"/>
      <c r="CH261" s="82"/>
      <c r="CI261" s="82"/>
      <c r="CJ261" s="82"/>
      <c r="CK261" s="82"/>
      <c r="CL261" s="82"/>
      <c r="CM261" s="82"/>
      <c r="CN261" s="82"/>
      <c r="CO261" s="82"/>
      <c r="CP261" s="82"/>
      <c r="CQ261" s="82"/>
      <c r="CR261" s="81"/>
      <c r="CS261" s="76"/>
      <c r="CT261" s="105"/>
      <c r="CU261" s="105"/>
      <c r="CV261" s="105"/>
      <c r="CW261" s="105"/>
    </row>
    <row r="262" spans="1:101" s="7" customFormat="1" ht="12.75" customHeight="1" x14ac:dyDescent="0.2">
      <c r="A262"/>
      <c r="B262"/>
      <c r="C262" s="81"/>
      <c r="D262" s="77"/>
      <c r="E262" s="77"/>
      <c r="F262" s="77"/>
      <c r="G262" s="77"/>
      <c r="H262" s="77"/>
      <c r="I262" s="77"/>
      <c r="J262" s="77"/>
      <c r="K262" s="77"/>
      <c r="L262" s="77"/>
      <c r="M262" s="77"/>
      <c r="N262" s="77"/>
      <c r="O262" s="77"/>
      <c r="P262" s="77"/>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7"/>
      <c r="AR262" s="77"/>
      <c r="AS262" s="77"/>
      <c r="AT262" s="77"/>
      <c r="AU262" s="77"/>
      <c r="AV262" s="77"/>
      <c r="AW262" s="77"/>
      <c r="AX262" s="79"/>
      <c r="AY262" s="79"/>
      <c r="AZ262" s="79"/>
      <c r="BA262" s="79"/>
      <c r="BB262" s="79"/>
      <c r="BC262" s="80"/>
      <c r="BD262" s="80"/>
      <c r="BE262" s="79"/>
      <c r="BF262" s="79"/>
      <c r="BG262" s="79"/>
      <c r="BH262" s="79"/>
      <c r="BI262" s="79"/>
      <c r="BJ262" s="80"/>
      <c r="BK262" s="80"/>
      <c r="BL262" s="79"/>
      <c r="BM262" s="79"/>
      <c r="BN262" s="79"/>
      <c r="BO262" s="79"/>
      <c r="BP262" s="79"/>
      <c r="BQ262" s="76"/>
      <c r="BR262" s="81"/>
      <c r="BS262" s="81"/>
      <c r="BT262" s="81"/>
      <c r="BU262" s="81"/>
      <c r="BV262" s="81"/>
      <c r="BW262" s="81"/>
      <c r="BX262" s="81"/>
      <c r="BY262" s="81"/>
      <c r="BZ262" s="81"/>
      <c r="CA262" s="81"/>
      <c r="CB262" s="81"/>
      <c r="CC262" s="82"/>
      <c r="CD262" s="82"/>
      <c r="CE262" s="82"/>
      <c r="CF262" s="82"/>
      <c r="CG262" s="82"/>
      <c r="CH262" s="82"/>
      <c r="CI262" s="82"/>
      <c r="CJ262" s="82"/>
      <c r="CK262" s="82"/>
      <c r="CL262" s="82"/>
      <c r="CM262" s="82"/>
      <c r="CN262" s="82"/>
      <c r="CO262" s="82"/>
      <c r="CP262" s="82"/>
      <c r="CQ262" s="82"/>
      <c r="CR262" s="81"/>
      <c r="CS262" s="76"/>
      <c r="CT262" s="105"/>
      <c r="CU262" s="105"/>
      <c r="CV262" s="105"/>
      <c r="CW262" s="105"/>
    </row>
    <row r="263" spans="1:101" s="7" customFormat="1" ht="9.75" customHeight="1" x14ac:dyDescent="0.2">
      <c r="A263"/>
      <c r="B263"/>
      <c r="C263" s="81"/>
      <c r="D263" s="76"/>
      <c r="E263" s="83"/>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76"/>
      <c r="CT263" s="105"/>
      <c r="CU263" s="105"/>
      <c r="CV263" s="105"/>
      <c r="CW263" s="105"/>
    </row>
    <row r="264" spans="1:101" ht="20.100000000000001" hidden="1" customHeight="1" outlineLevel="1" x14ac:dyDescent="0.2">
      <c r="C264" s="81"/>
      <c r="D264" s="699" t="s">
        <v>144</v>
      </c>
      <c r="E264" s="699"/>
      <c r="F264" s="699"/>
      <c r="G264" s="699"/>
      <c r="H264" s="699"/>
      <c r="I264" s="699"/>
      <c r="J264" s="699"/>
      <c r="K264" s="699"/>
      <c r="L264" s="699"/>
      <c r="M264" s="699"/>
      <c r="N264" s="699"/>
      <c r="O264" s="699"/>
      <c r="P264" s="699"/>
      <c r="Q264" s="699"/>
      <c r="R264" s="699"/>
      <c r="S264" s="699"/>
      <c r="T264" s="699"/>
      <c r="U264" s="699"/>
      <c r="V264" s="699"/>
      <c r="W264" s="699"/>
      <c r="X264" s="699"/>
      <c r="Y264" s="699"/>
      <c r="Z264" s="699"/>
      <c r="AA264" s="699"/>
      <c r="AB264" s="699"/>
      <c r="AC264" s="699"/>
      <c r="AD264" s="699"/>
      <c r="AE264" s="699"/>
      <c r="AF264" s="699"/>
      <c r="AG264" s="699"/>
      <c r="AH264" s="699"/>
      <c r="AI264" s="699"/>
      <c r="AJ264" s="699"/>
      <c r="AK264" s="699"/>
      <c r="AL264" s="699"/>
      <c r="AM264" s="699"/>
      <c r="AN264" s="699"/>
      <c r="AO264" s="699"/>
      <c r="AP264" s="699"/>
      <c r="AQ264" s="699"/>
      <c r="AR264" s="699"/>
      <c r="AS264" s="699"/>
      <c r="AT264" s="699"/>
      <c r="AU264" s="699"/>
      <c r="AV264" s="699"/>
      <c r="AW264" s="699"/>
      <c r="AX264" s="699"/>
      <c r="AY264" s="699"/>
      <c r="AZ264" s="699"/>
      <c r="BA264" s="699"/>
      <c r="BB264" s="699"/>
      <c r="BC264" s="699"/>
      <c r="BD264" s="699"/>
      <c r="BE264" s="699"/>
      <c r="BF264" s="699"/>
      <c r="BG264" s="699"/>
      <c r="BH264" s="699"/>
      <c r="BI264" s="699"/>
      <c r="BJ264" s="699"/>
      <c r="BK264" s="699"/>
      <c r="BL264" s="699"/>
      <c r="BM264" s="699"/>
      <c r="BN264" s="699"/>
      <c r="BO264" s="699"/>
      <c r="BP264" s="699"/>
      <c r="BQ264" s="699"/>
      <c r="BR264" s="699"/>
      <c r="BS264" s="699"/>
      <c r="BT264" s="699"/>
      <c r="BU264" s="699"/>
      <c r="BV264" s="699"/>
      <c r="BW264" s="699"/>
      <c r="BX264" s="699"/>
      <c r="BY264" s="76"/>
      <c r="BZ264" s="76"/>
      <c r="CA264" s="76"/>
      <c r="CB264" s="76"/>
      <c r="CC264" s="76"/>
      <c r="CD264" s="76"/>
      <c r="CE264" s="76"/>
      <c r="CF264" s="76"/>
      <c r="CG264" s="76"/>
      <c r="CH264" s="76"/>
      <c r="CI264" s="76"/>
      <c r="CJ264" s="76"/>
      <c r="CK264" s="76"/>
      <c r="CL264" s="76"/>
      <c r="CM264" s="76"/>
      <c r="CN264" s="76"/>
      <c r="CO264" s="76"/>
      <c r="CP264" s="76"/>
      <c r="CQ264" s="76"/>
      <c r="CR264" s="76"/>
      <c r="CS264" s="76"/>
      <c r="CT264" s="105"/>
      <c r="CU264" s="105"/>
      <c r="CV264" s="105"/>
      <c r="CW264" s="105"/>
    </row>
    <row r="265" spans="1:101" ht="20.100000000000001" hidden="1" customHeight="1" outlineLevel="1" thickBot="1" x14ac:dyDescent="0.25">
      <c r="C265" s="81"/>
      <c r="D265" s="700" t="s">
        <v>145</v>
      </c>
      <c r="E265" s="700"/>
      <c r="F265" s="700"/>
      <c r="G265" s="700"/>
      <c r="H265" s="700"/>
      <c r="I265" s="700"/>
      <c r="J265" s="700"/>
      <c r="K265" s="700"/>
      <c r="L265" s="700"/>
      <c r="M265" s="700"/>
      <c r="N265" s="700"/>
      <c r="O265" s="700"/>
      <c r="P265" s="700"/>
      <c r="Q265" s="700"/>
      <c r="R265" s="700"/>
      <c r="S265" s="700"/>
      <c r="T265" s="700"/>
      <c r="U265" s="700"/>
      <c r="V265" s="700"/>
      <c r="W265" s="700"/>
      <c r="X265" s="700"/>
      <c r="Y265" s="700"/>
      <c r="Z265" s="700"/>
      <c r="AA265" s="700"/>
      <c r="AB265" s="700"/>
      <c r="AC265" s="700"/>
      <c r="AD265" s="700"/>
      <c r="AE265" s="700"/>
      <c r="AF265" s="700"/>
      <c r="AG265" s="700"/>
      <c r="AH265" s="700"/>
      <c r="AI265" s="700"/>
      <c r="AJ265" s="700"/>
      <c r="AK265" s="700"/>
      <c r="AL265" s="700"/>
      <c r="AM265" s="700"/>
      <c r="AN265" s="700"/>
      <c r="AO265" s="700"/>
      <c r="AP265" s="700"/>
      <c r="AQ265" s="700"/>
      <c r="AR265" s="700"/>
      <c r="AS265" s="700"/>
      <c r="AT265" s="700"/>
      <c r="AU265" s="700"/>
      <c r="AV265" s="700"/>
      <c r="AW265" s="700"/>
      <c r="AX265" s="700"/>
      <c r="AY265" s="700"/>
      <c r="AZ265" s="700"/>
      <c r="BA265" s="700"/>
      <c r="BB265" s="700"/>
      <c r="BC265" s="700"/>
      <c r="BD265" s="700"/>
      <c r="BE265" s="700"/>
      <c r="BF265" s="700"/>
      <c r="BG265" s="700"/>
      <c r="BH265" s="700"/>
      <c r="BI265" s="700"/>
      <c r="BJ265" s="700"/>
      <c r="BK265" s="700"/>
      <c r="BL265" s="700"/>
      <c r="BM265" s="700"/>
      <c r="BN265" s="700"/>
      <c r="BO265" s="700"/>
      <c r="BP265" s="700"/>
      <c r="BQ265" s="700"/>
      <c r="BR265" s="700"/>
      <c r="BS265" s="700"/>
      <c r="BT265" s="700"/>
      <c r="BU265" s="700"/>
      <c r="BV265" s="700"/>
      <c r="BW265" s="700"/>
      <c r="BX265" s="700"/>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105"/>
      <c r="CU265" s="105"/>
      <c r="CV265" s="105"/>
      <c r="CW265" s="105"/>
    </row>
    <row r="266" spans="1:101" ht="20.100000000000001" hidden="1" customHeight="1" outlineLevel="1" x14ac:dyDescent="0.2">
      <c r="C266" s="81"/>
      <c r="D266" s="701">
        <f ca="1">TODAY()</f>
        <v>45390</v>
      </c>
      <c r="E266" s="702"/>
      <c r="F266" s="702"/>
      <c r="G266" s="702"/>
      <c r="H266" s="702"/>
      <c r="I266" s="702"/>
      <c r="J266" s="702"/>
      <c r="K266" s="702"/>
      <c r="L266" s="702"/>
      <c r="M266" s="366" t="s">
        <v>146</v>
      </c>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7"/>
      <c r="BY266" s="76"/>
      <c r="BZ266" s="76"/>
      <c r="CA266" s="76"/>
      <c r="CB266" s="76"/>
      <c r="CC266" s="76"/>
      <c r="CD266" s="76"/>
      <c r="CE266" s="76"/>
      <c r="CF266" s="76"/>
      <c r="CG266" s="76"/>
      <c r="CH266" s="76"/>
      <c r="CI266" s="76"/>
      <c r="CJ266" s="76"/>
      <c r="CK266" s="76"/>
      <c r="CL266" s="76"/>
      <c r="CM266" s="76"/>
      <c r="CN266" s="76"/>
      <c r="CO266" s="76"/>
      <c r="CP266" s="76"/>
      <c r="CQ266" s="76"/>
      <c r="CR266" s="76"/>
      <c r="CS266" s="76"/>
      <c r="CT266" s="105"/>
      <c r="CU266" s="105"/>
      <c r="CV266" s="105"/>
      <c r="CW266" s="105"/>
    </row>
    <row r="267" spans="1:101" ht="20.100000000000001" hidden="1" customHeight="1" outlineLevel="1" x14ac:dyDescent="0.2">
      <c r="C267" s="81"/>
      <c r="D267" s="458">
        <f ca="1">YEAR(D266)</f>
        <v>2024</v>
      </c>
      <c r="E267" s="459"/>
      <c r="F267" s="459"/>
      <c r="G267" s="459"/>
      <c r="H267" s="459"/>
      <c r="I267" s="459"/>
      <c r="J267" s="459"/>
      <c r="K267" s="459"/>
      <c r="L267" s="459"/>
      <c r="M267" s="369" t="s">
        <v>147</v>
      </c>
      <c r="N267" s="369"/>
      <c r="O267" s="369"/>
      <c r="P267" s="369"/>
      <c r="Q267" s="369"/>
      <c r="R267" s="369"/>
      <c r="S267" s="369"/>
      <c r="T267" s="369"/>
      <c r="U267" s="369"/>
      <c r="V267" s="369"/>
      <c r="W267" s="369"/>
      <c r="X267" s="369"/>
      <c r="Y267" s="369"/>
      <c r="Z267" s="369"/>
      <c r="AA267" s="369"/>
      <c r="AB267" s="369"/>
      <c r="AC267" s="369"/>
      <c r="AD267" s="369"/>
      <c r="AE267" s="369"/>
      <c r="AF267" s="369"/>
      <c r="AG267" s="369"/>
      <c r="AH267" s="369"/>
      <c r="AI267" s="369"/>
      <c r="AJ267" s="369"/>
      <c r="AK267" s="369"/>
      <c r="AL267" s="369"/>
      <c r="AM267" s="369"/>
      <c r="AN267" s="369"/>
      <c r="AO267" s="369"/>
      <c r="AP267" s="369"/>
      <c r="AQ267" s="369"/>
      <c r="AR267" s="369"/>
      <c r="AS267" s="369"/>
      <c r="AT267" s="369"/>
      <c r="AU267" s="369"/>
      <c r="AV267" s="369"/>
      <c r="AW267" s="369"/>
      <c r="AX267" s="369"/>
      <c r="AY267" s="369"/>
      <c r="AZ267" s="369"/>
      <c r="BA267" s="369"/>
      <c r="BB267" s="369"/>
      <c r="BC267" s="369"/>
      <c r="BD267" s="369"/>
      <c r="BE267" s="369"/>
      <c r="BF267" s="369"/>
      <c r="BG267" s="369"/>
      <c r="BH267" s="369"/>
      <c r="BI267" s="369"/>
      <c r="BJ267" s="369"/>
      <c r="BK267" s="369"/>
      <c r="BL267" s="369"/>
      <c r="BM267" s="369"/>
      <c r="BN267" s="369"/>
      <c r="BO267" s="369"/>
      <c r="BP267" s="369"/>
      <c r="BQ267" s="369"/>
      <c r="BR267" s="369"/>
      <c r="BS267" s="369"/>
      <c r="BT267" s="369"/>
      <c r="BU267" s="369"/>
      <c r="BV267" s="369"/>
      <c r="BW267" s="369"/>
      <c r="BX267" s="370"/>
      <c r="BY267" s="76"/>
      <c r="BZ267" s="76"/>
      <c r="CA267" s="76"/>
      <c r="CB267" s="76"/>
      <c r="CC267" s="76"/>
      <c r="CD267" s="76"/>
      <c r="CE267" s="76"/>
      <c r="CF267" s="76"/>
      <c r="CG267" s="76"/>
      <c r="CH267" s="76"/>
      <c r="CI267" s="76"/>
      <c r="CJ267" s="76"/>
      <c r="CK267" s="76"/>
      <c r="CL267" s="76"/>
      <c r="CM267" s="76"/>
      <c r="CN267" s="76"/>
      <c r="CO267" s="76"/>
      <c r="CP267" s="76"/>
      <c r="CQ267" s="76"/>
      <c r="CR267" s="76"/>
      <c r="CS267" s="76"/>
      <c r="CT267" s="105"/>
      <c r="CU267" s="105"/>
      <c r="CV267" s="105"/>
      <c r="CW267" s="105"/>
    </row>
    <row r="268" spans="1:101" ht="20.100000000000001" hidden="1" customHeight="1" outlineLevel="1" x14ac:dyDescent="0.2">
      <c r="C268" s="81"/>
      <c r="D268" s="458">
        <f ca="1">((D267-2019)*365)+43466+120</f>
        <v>45411</v>
      </c>
      <c r="E268" s="459"/>
      <c r="F268" s="459"/>
      <c r="G268" s="459"/>
      <c r="H268" s="459"/>
      <c r="I268" s="459"/>
      <c r="J268" s="459"/>
      <c r="K268" s="459"/>
      <c r="L268" s="459"/>
      <c r="M268" s="369" t="s">
        <v>148</v>
      </c>
      <c r="N268" s="369"/>
      <c r="O268" s="369"/>
      <c r="P268" s="369"/>
      <c r="Q268" s="369"/>
      <c r="R268" s="369"/>
      <c r="S268" s="369"/>
      <c r="T268" s="369"/>
      <c r="U268" s="369"/>
      <c r="V268" s="369"/>
      <c r="W268" s="369"/>
      <c r="X268" s="369"/>
      <c r="Y268" s="369"/>
      <c r="Z268" s="369"/>
      <c r="AA268" s="369"/>
      <c r="AB268" s="369"/>
      <c r="AC268" s="369"/>
      <c r="AD268" s="369"/>
      <c r="AE268" s="369"/>
      <c r="AF268" s="369"/>
      <c r="AG268" s="369"/>
      <c r="AH268" s="369"/>
      <c r="AI268" s="369"/>
      <c r="AJ268" s="369"/>
      <c r="AK268" s="369"/>
      <c r="AL268" s="369"/>
      <c r="AM268" s="369"/>
      <c r="AN268" s="369"/>
      <c r="AO268" s="369"/>
      <c r="AP268" s="369"/>
      <c r="AQ268" s="369"/>
      <c r="AR268" s="369"/>
      <c r="AS268" s="369"/>
      <c r="AT268" s="369"/>
      <c r="AU268" s="369"/>
      <c r="AV268" s="369"/>
      <c r="AW268" s="369"/>
      <c r="AX268" s="369"/>
      <c r="AY268" s="369"/>
      <c r="AZ268" s="369"/>
      <c r="BA268" s="369"/>
      <c r="BB268" s="369"/>
      <c r="BC268" s="369"/>
      <c r="BD268" s="369"/>
      <c r="BE268" s="369"/>
      <c r="BF268" s="369"/>
      <c r="BG268" s="369"/>
      <c r="BH268" s="369"/>
      <c r="BI268" s="369"/>
      <c r="BJ268" s="369"/>
      <c r="BK268" s="369"/>
      <c r="BL268" s="369"/>
      <c r="BM268" s="369"/>
      <c r="BN268" s="369"/>
      <c r="BO268" s="369"/>
      <c r="BP268" s="369"/>
      <c r="BQ268" s="369"/>
      <c r="BR268" s="369"/>
      <c r="BS268" s="369"/>
      <c r="BT268" s="369"/>
      <c r="BU268" s="369"/>
      <c r="BV268" s="369"/>
      <c r="BW268" s="369"/>
      <c r="BX268" s="370"/>
      <c r="BY268" s="76"/>
      <c r="BZ268" s="76"/>
      <c r="CA268" s="76"/>
      <c r="CB268" s="76"/>
      <c r="CC268" s="76"/>
      <c r="CD268" s="76"/>
      <c r="CE268" s="76"/>
      <c r="CF268" s="76"/>
      <c r="CG268" s="76"/>
      <c r="CH268" s="76"/>
      <c r="CI268" s="76"/>
      <c r="CJ268" s="76"/>
      <c r="CK268" s="76"/>
      <c r="CL268" s="76"/>
      <c r="CM268" s="76"/>
      <c r="CN268" s="76"/>
      <c r="CO268" s="76"/>
      <c r="CP268" s="76"/>
      <c r="CQ268" s="76"/>
      <c r="CR268" s="76"/>
      <c r="CS268" s="76"/>
      <c r="CT268" s="105"/>
      <c r="CU268" s="105"/>
      <c r="CV268" s="105"/>
      <c r="CW268" s="105"/>
    </row>
    <row r="269" spans="1:101" ht="20.100000000000001" hidden="1" customHeight="1" outlineLevel="1" x14ac:dyDescent="0.2">
      <c r="C269" s="81"/>
      <c r="D269" s="458">
        <f>IFERROR(ABS(CONCATENATE(D275,"/",1,"/",1)),"")</f>
        <v>43466</v>
      </c>
      <c r="E269" s="459"/>
      <c r="F269" s="459"/>
      <c r="G269" s="459"/>
      <c r="H269" s="459"/>
      <c r="I269" s="459"/>
      <c r="J269" s="459"/>
      <c r="K269" s="459"/>
      <c r="L269" s="459"/>
      <c r="M269" s="369" t="s">
        <v>149</v>
      </c>
      <c r="N269" s="369"/>
      <c r="O269" s="369"/>
      <c r="P269" s="369"/>
      <c r="Q269" s="369"/>
      <c r="R269" s="369"/>
      <c r="S269" s="369"/>
      <c r="T269" s="369"/>
      <c r="U269" s="369"/>
      <c r="V269" s="369"/>
      <c r="W269" s="369"/>
      <c r="X269" s="369"/>
      <c r="Y269" s="369"/>
      <c r="Z269" s="369"/>
      <c r="AA269" s="369"/>
      <c r="AB269" s="369"/>
      <c r="AC269" s="369"/>
      <c r="AD269" s="369"/>
      <c r="AE269" s="369"/>
      <c r="AF269" s="369"/>
      <c r="AG269" s="369"/>
      <c r="AH269" s="369"/>
      <c r="AI269" s="369"/>
      <c r="AJ269" s="369"/>
      <c r="AK269" s="369"/>
      <c r="AL269" s="369"/>
      <c r="AM269" s="369"/>
      <c r="AN269" s="369"/>
      <c r="AO269" s="369"/>
      <c r="AP269" s="369"/>
      <c r="AQ269" s="369"/>
      <c r="AR269" s="369"/>
      <c r="AS269" s="369"/>
      <c r="AT269" s="369"/>
      <c r="AU269" s="369"/>
      <c r="AV269" s="369"/>
      <c r="AW269" s="369"/>
      <c r="AX269" s="369"/>
      <c r="AY269" s="369"/>
      <c r="AZ269" s="369"/>
      <c r="BA269" s="369"/>
      <c r="BB269" s="369"/>
      <c r="BC269" s="369"/>
      <c r="BD269" s="369"/>
      <c r="BE269" s="369"/>
      <c r="BF269" s="369"/>
      <c r="BG269" s="369"/>
      <c r="BH269" s="369"/>
      <c r="BI269" s="369"/>
      <c r="BJ269" s="369"/>
      <c r="BK269" s="369"/>
      <c r="BL269" s="369"/>
      <c r="BM269" s="369"/>
      <c r="BN269" s="369"/>
      <c r="BO269" s="369"/>
      <c r="BP269" s="369"/>
      <c r="BQ269" s="369"/>
      <c r="BR269" s="369"/>
      <c r="BS269" s="369"/>
      <c r="BT269" s="369"/>
      <c r="BU269" s="369"/>
      <c r="BV269" s="369"/>
      <c r="BW269" s="369"/>
      <c r="BX269" s="370"/>
      <c r="BY269" s="76"/>
      <c r="BZ269" s="76"/>
      <c r="CA269" s="76"/>
      <c r="CB269" s="76"/>
      <c r="CC269" s="76"/>
      <c r="CD269" s="76"/>
      <c r="CE269" s="76"/>
      <c r="CF269" s="76"/>
      <c r="CG269" s="76"/>
      <c r="CH269" s="76"/>
      <c r="CI269" s="76"/>
      <c r="CJ269" s="76"/>
      <c r="CK269" s="76"/>
      <c r="CL269" s="76"/>
      <c r="CM269" s="76"/>
      <c r="CN269" s="76"/>
      <c r="CO269" s="76"/>
      <c r="CP269" s="76"/>
      <c r="CQ269" s="76"/>
      <c r="CR269" s="76"/>
      <c r="CS269" s="76"/>
      <c r="CT269" s="105"/>
      <c r="CU269" s="105"/>
      <c r="CV269" s="105"/>
      <c r="CW269" s="105"/>
    </row>
    <row r="270" spans="1:101" ht="20.100000000000001" hidden="1" customHeight="1" outlineLevel="1" x14ac:dyDescent="0.2">
      <c r="C270" s="81"/>
      <c r="D270" s="458">
        <f ca="1">(D267-1)-(D273-1)</f>
        <v>5</v>
      </c>
      <c r="E270" s="459"/>
      <c r="F270" s="459"/>
      <c r="G270" s="459"/>
      <c r="H270" s="459"/>
      <c r="I270" s="459"/>
      <c r="J270" s="459"/>
      <c r="K270" s="459"/>
      <c r="L270" s="459"/>
      <c r="M270" s="369" t="s">
        <v>150</v>
      </c>
      <c r="N270" s="369"/>
      <c r="O270" s="369"/>
      <c r="P270" s="369"/>
      <c r="Q270" s="369"/>
      <c r="R270" s="369"/>
      <c r="S270" s="369"/>
      <c r="T270" s="369"/>
      <c r="U270" s="369"/>
      <c r="V270" s="369"/>
      <c r="W270" s="369"/>
      <c r="X270" s="369"/>
      <c r="Y270" s="369"/>
      <c r="Z270" s="369"/>
      <c r="AA270" s="369"/>
      <c r="AB270" s="369"/>
      <c r="AC270" s="369"/>
      <c r="AD270" s="369"/>
      <c r="AE270" s="369"/>
      <c r="AF270" s="369"/>
      <c r="AG270" s="369"/>
      <c r="AH270" s="369"/>
      <c r="AI270" s="369"/>
      <c r="AJ270" s="369"/>
      <c r="AK270" s="369"/>
      <c r="AL270" s="369"/>
      <c r="AM270" s="369"/>
      <c r="AN270" s="369"/>
      <c r="AO270" s="369"/>
      <c r="AP270" s="369"/>
      <c r="AQ270" s="369"/>
      <c r="AR270" s="369"/>
      <c r="AS270" s="369"/>
      <c r="AT270" s="369"/>
      <c r="AU270" s="369"/>
      <c r="AV270" s="369"/>
      <c r="AW270" s="369"/>
      <c r="AX270" s="369"/>
      <c r="AY270" s="369"/>
      <c r="AZ270" s="369"/>
      <c r="BA270" s="369"/>
      <c r="BB270" s="369"/>
      <c r="BC270" s="369"/>
      <c r="BD270" s="369"/>
      <c r="BE270" s="369"/>
      <c r="BF270" s="369"/>
      <c r="BG270" s="369"/>
      <c r="BH270" s="369"/>
      <c r="BI270" s="369"/>
      <c r="BJ270" s="369"/>
      <c r="BK270" s="369"/>
      <c r="BL270" s="369"/>
      <c r="BM270" s="369"/>
      <c r="BN270" s="369"/>
      <c r="BO270" s="369"/>
      <c r="BP270" s="369"/>
      <c r="BQ270" s="369"/>
      <c r="BR270" s="369"/>
      <c r="BS270" s="369"/>
      <c r="BT270" s="369"/>
      <c r="BU270" s="369"/>
      <c r="BV270" s="369"/>
      <c r="BW270" s="369"/>
      <c r="BX270" s="370"/>
      <c r="BY270" s="76"/>
      <c r="BZ270" s="76"/>
      <c r="CA270" s="76"/>
      <c r="CB270" s="76"/>
      <c r="CC270" s="76"/>
      <c r="CD270" s="76"/>
      <c r="CE270" s="76"/>
      <c r="CF270" s="76"/>
      <c r="CG270" s="76"/>
      <c r="CH270" s="76"/>
      <c r="CI270" s="76"/>
      <c r="CJ270" s="76"/>
      <c r="CK270" s="76"/>
      <c r="CL270" s="76"/>
      <c r="CM270" s="76"/>
      <c r="CN270" s="76"/>
      <c r="CO270" s="76"/>
      <c r="CP270" s="76"/>
      <c r="CQ270" s="76"/>
      <c r="CR270" s="76"/>
      <c r="CS270" s="76"/>
      <c r="CT270" s="105"/>
      <c r="CU270" s="105"/>
      <c r="CV270" s="105"/>
      <c r="CW270" s="105"/>
    </row>
    <row r="271" spans="1:101" ht="20.100000000000001" hidden="1" customHeight="1" outlineLevel="1" x14ac:dyDescent="0.2">
      <c r="C271" s="81"/>
      <c r="D271" s="458">
        <f ca="1">D267-D275+1</f>
        <v>6</v>
      </c>
      <c r="E271" s="459"/>
      <c r="F271" s="459"/>
      <c r="G271" s="459"/>
      <c r="H271" s="459"/>
      <c r="I271" s="459"/>
      <c r="J271" s="459"/>
      <c r="K271" s="459"/>
      <c r="L271" s="459"/>
      <c r="M271" s="369" t="s">
        <v>151</v>
      </c>
      <c r="N271" s="369"/>
      <c r="O271" s="369"/>
      <c r="P271" s="369"/>
      <c r="Q271" s="369"/>
      <c r="R271" s="369"/>
      <c r="S271" s="369"/>
      <c r="T271" s="369"/>
      <c r="U271" s="369"/>
      <c r="V271" s="369"/>
      <c r="W271" s="369"/>
      <c r="X271" s="369"/>
      <c r="Y271" s="369"/>
      <c r="Z271" s="369"/>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70"/>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105"/>
      <c r="CU271" s="105"/>
      <c r="CV271" s="105"/>
      <c r="CW271" s="105"/>
    </row>
    <row r="272" spans="1:101" ht="20.100000000000001" hidden="1" customHeight="1" outlineLevel="1" x14ac:dyDescent="0.2">
      <c r="C272" s="81"/>
      <c r="D272" s="460" t="s">
        <v>152</v>
      </c>
      <c r="E272" s="461"/>
      <c r="F272" s="461"/>
      <c r="G272" s="461"/>
      <c r="H272" s="461"/>
      <c r="I272" s="461"/>
      <c r="J272" s="461"/>
      <c r="K272" s="461"/>
      <c r="L272" s="462"/>
      <c r="M272" s="463" t="s">
        <v>352</v>
      </c>
      <c r="N272" s="464"/>
      <c r="O272" s="464"/>
      <c r="P272" s="464"/>
      <c r="Q272" s="464"/>
      <c r="R272" s="464"/>
      <c r="S272" s="464"/>
      <c r="T272" s="464"/>
      <c r="U272" s="464"/>
      <c r="V272" s="464"/>
      <c r="W272" s="464"/>
      <c r="X272" s="464"/>
      <c r="Y272" s="464"/>
      <c r="Z272" s="464"/>
      <c r="AA272" s="464"/>
      <c r="AB272" s="464"/>
      <c r="AC272" s="464"/>
      <c r="AD272" s="464"/>
      <c r="AE272" s="464"/>
      <c r="AF272" s="464"/>
      <c r="AG272" s="464"/>
      <c r="AH272" s="464"/>
      <c r="AI272" s="464"/>
      <c r="AJ272" s="464"/>
      <c r="AK272" s="464"/>
      <c r="AL272" s="464"/>
      <c r="AM272" s="464"/>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5"/>
      <c r="BY272" s="76"/>
      <c r="BZ272" s="76"/>
      <c r="CA272" s="76"/>
      <c r="CB272" s="76"/>
      <c r="CC272" s="76"/>
      <c r="CD272" s="76"/>
      <c r="CE272" s="76"/>
      <c r="CF272" s="76"/>
      <c r="CG272" s="76"/>
      <c r="CH272" s="76"/>
      <c r="CI272" s="76"/>
      <c r="CJ272" s="76"/>
      <c r="CK272" s="76"/>
      <c r="CL272" s="76"/>
      <c r="CM272" s="76"/>
      <c r="CN272" s="76"/>
      <c r="CO272" s="76"/>
      <c r="CP272" s="76"/>
      <c r="CQ272" s="76"/>
      <c r="CR272" s="76"/>
      <c r="CS272" s="76"/>
      <c r="CT272" s="105"/>
      <c r="CU272" s="105"/>
      <c r="CV272" s="105"/>
      <c r="CW272" s="105"/>
    </row>
    <row r="273" spans="3:101" ht="20.100000000000001" hidden="1" customHeight="1" outlineLevel="1" x14ac:dyDescent="0.2">
      <c r="C273" s="81"/>
      <c r="D273" s="460">
        <v>2019</v>
      </c>
      <c r="E273" s="461"/>
      <c r="F273" s="461"/>
      <c r="G273" s="461"/>
      <c r="H273" s="461"/>
      <c r="I273" s="461"/>
      <c r="J273" s="461"/>
      <c r="K273" s="461"/>
      <c r="L273" s="462"/>
      <c r="M273" s="463" t="s">
        <v>153</v>
      </c>
      <c r="N273" s="464"/>
      <c r="O273" s="464"/>
      <c r="P273" s="464"/>
      <c r="Q273" s="464"/>
      <c r="R273" s="464"/>
      <c r="S273" s="464"/>
      <c r="T273" s="464"/>
      <c r="U273" s="464"/>
      <c r="V273" s="464"/>
      <c r="W273" s="464"/>
      <c r="X273" s="464"/>
      <c r="Y273" s="464"/>
      <c r="Z273" s="464"/>
      <c r="AA273" s="464"/>
      <c r="AB273" s="464"/>
      <c r="AC273" s="464"/>
      <c r="AD273" s="464"/>
      <c r="AE273" s="464"/>
      <c r="AF273" s="464"/>
      <c r="AG273" s="464"/>
      <c r="AH273" s="464"/>
      <c r="AI273" s="464"/>
      <c r="AJ273" s="464"/>
      <c r="AK273" s="464"/>
      <c r="AL273" s="464"/>
      <c r="AM273" s="464"/>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5"/>
      <c r="BY273" s="76"/>
      <c r="BZ273" s="76"/>
      <c r="CA273" s="76"/>
      <c r="CB273" s="76"/>
      <c r="CC273" s="76"/>
      <c r="CD273" s="76"/>
      <c r="CE273" s="76"/>
      <c r="CF273" s="76"/>
      <c r="CG273" s="76"/>
      <c r="CH273" s="76"/>
      <c r="CI273" s="76"/>
      <c r="CJ273" s="76"/>
      <c r="CK273" s="76"/>
      <c r="CL273" s="76"/>
      <c r="CM273" s="76"/>
      <c r="CN273" s="76"/>
      <c r="CO273" s="76"/>
      <c r="CP273" s="76"/>
      <c r="CQ273" s="76"/>
      <c r="CR273" s="76"/>
      <c r="CS273" s="76"/>
      <c r="CT273" s="105"/>
      <c r="CU273" s="105"/>
      <c r="CV273" s="105"/>
      <c r="CW273" s="105"/>
    </row>
    <row r="274" spans="3:101" ht="20.100000000000001" hidden="1" customHeight="1" outlineLevel="1" x14ac:dyDescent="0.2">
      <c r="C274" s="81"/>
      <c r="D274" s="460" t="s">
        <v>152</v>
      </c>
      <c r="E274" s="461"/>
      <c r="F274" s="461"/>
      <c r="G274" s="461"/>
      <c r="H274" s="461"/>
      <c r="I274" s="461"/>
      <c r="J274" s="461"/>
      <c r="K274" s="461"/>
      <c r="L274" s="462"/>
      <c r="M274" s="463" t="s">
        <v>154</v>
      </c>
      <c r="N274" s="464"/>
      <c r="O274" s="464"/>
      <c r="P274" s="464"/>
      <c r="Q274" s="464"/>
      <c r="R274" s="464"/>
      <c r="S274" s="464"/>
      <c r="T274" s="464"/>
      <c r="U274" s="464"/>
      <c r="V274" s="464"/>
      <c r="W274" s="464"/>
      <c r="X274" s="464"/>
      <c r="Y274" s="464"/>
      <c r="Z274" s="464"/>
      <c r="AA274" s="464"/>
      <c r="AB274" s="464"/>
      <c r="AC274" s="464"/>
      <c r="AD274" s="464"/>
      <c r="AE274" s="464"/>
      <c r="AF274" s="464"/>
      <c r="AG274" s="464"/>
      <c r="AH274" s="464"/>
      <c r="AI274" s="464"/>
      <c r="AJ274" s="464"/>
      <c r="AK274" s="464"/>
      <c r="AL274" s="464"/>
      <c r="AM274" s="46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5"/>
      <c r="BY274" s="76"/>
      <c r="BZ274" s="76"/>
      <c r="CA274" s="76"/>
      <c r="CB274" s="76"/>
      <c r="CC274" s="76"/>
      <c r="CD274" s="76"/>
      <c r="CE274" s="76"/>
      <c r="CF274" s="76"/>
      <c r="CG274" s="76"/>
      <c r="CH274" s="76"/>
      <c r="CI274" s="76"/>
      <c r="CJ274" s="76"/>
      <c r="CK274" s="76"/>
      <c r="CL274" s="76"/>
      <c r="CM274" s="76"/>
      <c r="CN274" s="76"/>
      <c r="CO274" s="76"/>
      <c r="CP274" s="76"/>
      <c r="CQ274" s="76"/>
      <c r="CR274" s="76"/>
      <c r="CS274" s="76"/>
      <c r="CT274" s="105"/>
      <c r="CU274" s="105"/>
      <c r="CV274" s="105"/>
      <c r="CW274" s="105"/>
    </row>
    <row r="275" spans="3:101" ht="20.100000000000001" hidden="1" customHeight="1" outlineLevel="1" thickBot="1" x14ac:dyDescent="0.25">
      <c r="C275" s="81"/>
      <c r="D275" s="466">
        <v>2019</v>
      </c>
      <c r="E275" s="467"/>
      <c r="F275" s="467"/>
      <c r="G275" s="467"/>
      <c r="H275" s="467"/>
      <c r="I275" s="467"/>
      <c r="J275" s="467"/>
      <c r="K275" s="467"/>
      <c r="L275" s="468"/>
      <c r="M275" s="469" t="s">
        <v>155</v>
      </c>
      <c r="N275" s="470"/>
      <c r="O275" s="470"/>
      <c r="P275" s="470"/>
      <c r="Q275" s="470"/>
      <c r="R275" s="470"/>
      <c r="S275" s="470"/>
      <c r="T275" s="470"/>
      <c r="U275" s="470"/>
      <c r="V275" s="470"/>
      <c r="W275" s="470"/>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c r="BW275" s="470"/>
      <c r="BX275" s="471"/>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105"/>
      <c r="CU275" s="105"/>
      <c r="CV275" s="105"/>
      <c r="CW275" s="105"/>
    </row>
    <row r="276" spans="3:101" ht="20.100000000000001" hidden="1" customHeight="1" outlineLevel="1" x14ac:dyDescent="0.2">
      <c r="C276" s="81"/>
      <c r="D276" s="472">
        <v>1</v>
      </c>
      <c r="E276" s="473"/>
      <c r="F276" s="474"/>
      <c r="G276" s="474" t="s">
        <v>156</v>
      </c>
      <c r="H276" s="474"/>
      <c r="I276" s="474"/>
      <c r="J276" s="474"/>
      <c r="K276" s="474"/>
      <c r="L276" s="474"/>
      <c r="M276" s="475" t="str">
        <f>IF(G276="","",CONCATENATE(D276,".",G276))</f>
        <v>1.明治</v>
      </c>
      <c r="N276" s="475"/>
      <c r="O276" s="475"/>
      <c r="P276" s="475"/>
      <c r="Q276" s="475"/>
      <c r="R276" s="475"/>
      <c r="S276" s="475"/>
      <c r="T276" s="475"/>
      <c r="U276" s="475"/>
      <c r="V276" s="475"/>
      <c r="W276" s="100"/>
      <c r="X276" s="373" t="s">
        <v>499</v>
      </c>
      <c r="Y276" s="373"/>
      <c r="Z276" s="366"/>
      <c r="AA276" s="366"/>
      <c r="AB276" s="366"/>
      <c r="AC276" s="371"/>
      <c r="AD276" s="365"/>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7"/>
      <c r="BY276" s="76"/>
      <c r="BZ276" s="76"/>
      <c r="CA276" s="76"/>
      <c r="CB276" s="76"/>
      <c r="CC276" s="76"/>
      <c r="CD276" s="76"/>
      <c r="CE276" s="76"/>
      <c r="CF276" s="76"/>
      <c r="CG276" s="76"/>
      <c r="CH276" s="76"/>
      <c r="CI276" s="76"/>
      <c r="CJ276" s="76"/>
      <c r="CK276" s="76"/>
      <c r="CL276" s="76"/>
      <c r="CM276" s="76"/>
      <c r="CN276" s="76"/>
      <c r="CO276" s="76"/>
      <c r="CP276" s="76"/>
      <c r="CQ276" s="76"/>
      <c r="CR276" s="76"/>
      <c r="CS276" s="76"/>
      <c r="CT276" s="105"/>
      <c r="CU276" s="105"/>
      <c r="CV276" s="105"/>
      <c r="CW276" s="105"/>
    </row>
    <row r="277" spans="3:101" ht="20.100000000000001" hidden="1" customHeight="1" outlineLevel="1" x14ac:dyDescent="0.2">
      <c r="C277" s="81"/>
      <c r="D277" s="420">
        <v>2</v>
      </c>
      <c r="E277" s="421"/>
      <c r="F277" s="419">
        <v>2</v>
      </c>
      <c r="G277" s="419" t="s">
        <v>157</v>
      </c>
      <c r="H277" s="419"/>
      <c r="I277" s="419"/>
      <c r="J277" s="419"/>
      <c r="K277" s="419"/>
      <c r="L277" s="419"/>
      <c r="M277" s="364" t="str">
        <f t="shared" ref="M277:M282" si="0">IF(G277="","",CONCATENATE(D277,".",G277))</f>
        <v>2.大正</v>
      </c>
      <c r="N277" s="364"/>
      <c r="O277" s="364"/>
      <c r="P277" s="364"/>
      <c r="Q277" s="364"/>
      <c r="R277" s="364"/>
      <c r="S277" s="364"/>
      <c r="T277" s="364"/>
      <c r="U277" s="364"/>
      <c r="V277" s="364"/>
      <c r="W277" s="101"/>
      <c r="X277" s="374"/>
      <c r="Y277" s="374"/>
      <c r="Z277" s="369"/>
      <c r="AA277" s="369"/>
      <c r="AB277" s="369"/>
      <c r="AC277" s="372"/>
      <c r="AD277" s="368"/>
      <c r="AE277" s="369"/>
      <c r="AF277" s="369"/>
      <c r="AG277" s="369"/>
      <c r="AH277" s="369"/>
      <c r="AI277" s="369"/>
      <c r="AJ277" s="369"/>
      <c r="AK277" s="369"/>
      <c r="AL277" s="369"/>
      <c r="AM277" s="369"/>
      <c r="AN277" s="369"/>
      <c r="AO277" s="369"/>
      <c r="AP277" s="369"/>
      <c r="AQ277" s="369"/>
      <c r="AR277" s="369"/>
      <c r="AS277" s="369"/>
      <c r="AT277" s="369"/>
      <c r="AU277" s="369"/>
      <c r="AV277" s="369"/>
      <c r="AW277" s="369"/>
      <c r="AX277" s="369"/>
      <c r="AY277" s="369"/>
      <c r="AZ277" s="369"/>
      <c r="BA277" s="369"/>
      <c r="BB277" s="369"/>
      <c r="BC277" s="369"/>
      <c r="BD277" s="369"/>
      <c r="BE277" s="369"/>
      <c r="BF277" s="369"/>
      <c r="BG277" s="369"/>
      <c r="BH277" s="369"/>
      <c r="BI277" s="369"/>
      <c r="BJ277" s="369"/>
      <c r="BK277" s="369"/>
      <c r="BL277" s="369"/>
      <c r="BM277" s="369"/>
      <c r="BN277" s="369"/>
      <c r="BO277" s="369"/>
      <c r="BP277" s="369"/>
      <c r="BQ277" s="369"/>
      <c r="BR277" s="369"/>
      <c r="BS277" s="369"/>
      <c r="BT277" s="369"/>
      <c r="BU277" s="369"/>
      <c r="BV277" s="369"/>
      <c r="BW277" s="369"/>
      <c r="BX277" s="370"/>
      <c r="BY277" s="76"/>
      <c r="BZ277" s="76"/>
      <c r="CA277" s="76"/>
      <c r="CB277" s="76"/>
      <c r="CC277" s="76"/>
      <c r="CD277" s="76"/>
      <c r="CE277" s="76"/>
      <c r="CF277" s="76"/>
      <c r="CG277" s="76"/>
      <c r="CH277" s="76"/>
      <c r="CI277" s="76"/>
      <c r="CJ277" s="76"/>
      <c r="CK277" s="76"/>
      <c r="CL277" s="76"/>
      <c r="CM277" s="76"/>
      <c r="CN277" s="76"/>
      <c r="CO277" s="76"/>
      <c r="CP277" s="76"/>
      <c r="CQ277" s="76"/>
      <c r="CR277" s="76"/>
      <c r="CS277" s="76"/>
      <c r="CT277" s="105"/>
      <c r="CU277" s="105"/>
      <c r="CV277" s="105"/>
      <c r="CW277" s="105"/>
    </row>
    <row r="278" spans="3:101" ht="20.100000000000001" hidden="1" customHeight="1" outlineLevel="1" x14ac:dyDescent="0.2">
      <c r="C278" s="81"/>
      <c r="D278" s="420">
        <v>3</v>
      </c>
      <c r="E278" s="421"/>
      <c r="F278" s="419">
        <v>3</v>
      </c>
      <c r="G278" s="419" t="s">
        <v>158</v>
      </c>
      <c r="H278" s="419"/>
      <c r="I278" s="419"/>
      <c r="J278" s="419"/>
      <c r="K278" s="419"/>
      <c r="L278" s="419"/>
      <c r="M278" s="364" t="str">
        <f t="shared" si="0"/>
        <v>3.昭和</v>
      </c>
      <c r="N278" s="364"/>
      <c r="O278" s="364"/>
      <c r="P278" s="364"/>
      <c r="Q278" s="364"/>
      <c r="R278" s="364"/>
      <c r="S278" s="364"/>
      <c r="T278" s="364"/>
      <c r="U278" s="364"/>
      <c r="V278" s="364"/>
      <c r="W278" s="101"/>
      <c r="X278" s="374"/>
      <c r="Y278" s="374"/>
      <c r="Z278" s="369">
        <v>1926</v>
      </c>
      <c r="AA278" s="369"/>
      <c r="AB278" s="369"/>
      <c r="AC278" s="372"/>
      <c r="AD278" s="368"/>
      <c r="AE278" s="369"/>
      <c r="AF278" s="369"/>
      <c r="AG278" s="369"/>
      <c r="AH278" s="369"/>
      <c r="AI278" s="369"/>
      <c r="AJ278" s="369"/>
      <c r="AK278" s="369"/>
      <c r="AL278" s="369"/>
      <c r="AM278" s="369"/>
      <c r="AN278" s="369"/>
      <c r="AO278" s="369"/>
      <c r="AP278" s="369"/>
      <c r="AQ278" s="369"/>
      <c r="AR278" s="369"/>
      <c r="AS278" s="369"/>
      <c r="AT278" s="369"/>
      <c r="AU278" s="369"/>
      <c r="AV278" s="369"/>
      <c r="AW278" s="369"/>
      <c r="AX278" s="369"/>
      <c r="AY278" s="369"/>
      <c r="AZ278" s="369"/>
      <c r="BA278" s="369"/>
      <c r="BB278" s="369"/>
      <c r="BC278" s="369"/>
      <c r="BD278" s="369"/>
      <c r="BE278" s="369"/>
      <c r="BF278" s="369"/>
      <c r="BG278" s="369"/>
      <c r="BH278" s="369"/>
      <c r="BI278" s="369"/>
      <c r="BJ278" s="369"/>
      <c r="BK278" s="369"/>
      <c r="BL278" s="369"/>
      <c r="BM278" s="369"/>
      <c r="BN278" s="369"/>
      <c r="BO278" s="369"/>
      <c r="BP278" s="369"/>
      <c r="BQ278" s="369"/>
      <c r="BR278" s="369"/>
      <c r="BS278" s="369"/>
      <c r="BT278" s="369"/>
      <c r="BU278" s="369"/>
      <c r="BV278" s="369"/>
      <c r="BW278" s="369"/>
      <c r="BX278" s="370"/>
      <c r="BY278" s="76"/>
      <c r="BZ278" s="76" t="s">
        <v>498</v>
      </c>
      <c r="CA278" s="76"/>
      <c r="CB278" s="76"/>
      <c r="CC278" s="76"/>
      <c r="CD278" s="76"/>
      <c r="CE278" s="76"/>
      <c r="CF278" s="76"/>
      <c r="CG278" s="76"/>
      <c r="CH278" s="76"/>
      <c r="CI278" s="76"/>
      <c r="CJ278" s="76"/>
      <c r="CK278" s="76"/>
      <c r="CL278" s="76"/>
      <c r="CM278" s="76"/>
      <c r="CN278" s="76"/>
      <c r="CO278" s="76"/>
      <c r="CP278" s="76"/>
      <c r="CQ278" s="76"/>
      <c r="CR278" s="76"/>
      <c r="CS278" s="76"/>
      <c r="CT278" s="105"/>
      <c r="CU278" s="105"/>
      <c r="CV278" s="105"/>
      <c r="CW278" s="105"/>
    </row>
    <row r="279" spans="3:101" ht="20.100000000000001" hidden="1" customHeight="1" outlineLevel="1" x14ac:dyDescent="0.2">
      <c r="C279" s="81"/>
      <c r="D279" s="420" t="s">
        <v>165</v>
      </c>
      <c r="E279" s="421"/>
      <c r="F279" s="419">
        <v>4</v>
      </c>
      <c r="G279" s="419" t="s">
        <v>159</v>
      </c>
      <c r="H279" s="419"/>
      <c r="I279" s="419"/>
      <c r="J279" s="419"/>
      <c r="K279" s="419"/>
      <c r="L279" s="419"/>
      <c r="M279" s="364" t="str">
        <f t="shared" si="0"/>
        <v>、4.平成</v>
      </c>
      <c r="N279" s="364"/>
      <c r="O279" s="364"/>
      <c r="P279" s="364"/>
      <c r="Q279" s="364"/>
      <c r="R279" s="364"/>
      <c r="S279" s="364"/>
      <c r="T279" s="364"/>
      <c r="U279" s="364"/>
      <c r="V279" s="364"/>
      <c r="W279" s="101"/>
      <c r="X279" s="374"/>
      <c r="Y279" s="374"/>
      <c r="Z279" s="369">
        <v>1989</v>
      </c>
      <c r="AA279" s="369"/>
      <c r="AB279" s="369"/>
      <c r="AC279" s="372"/>
      <c r="AD279" s="368"/>
      <c r="AE279" s="369"/>
      <c r="AF279" s="369"/>
      <c r="AG279" s="369"/>
      <c r="AH279" s="369"/>
      <c r="AI279" s="369"/>
      <c r="AJ279" s="369"/>
      <c r="AK279" s="369"/>
      <c r="AL279" s="369"/>
      <c r="AM279" s="369"/>
      <c r="AN279" s="369"/>
      <c r="AO279" s="369"/>
      <c r="AP279" s="369"/>
      <c r="AQ279" s="369"/>
      <c r="AR279" s="369"/>
      <c r="AS279" s="369"/>
      <c r="AT279" s="369"/>
      <c r="AU279" s="369"/>
      <c r="AV279" s="369"/>
      <c r="AW279" s="369"/>
      <c r="AX279" s="369"/>
      <c r="AY279" s="369"/>
      <c r="AZ279" s="369"/>
      <c r="BA279" s="369"/>
      <c r="BB279" s="369"/>
      <c r="BC279" s="369"/>
      <c r="BD279" s="369"/>
      <c r="BE279" s="369"/>
      <c r="BF279" s="369"/>
      <c r="BG279" s="369"/>
      <c r="BH279" s="369"/>
      <c r="BI279" s="369"/>
      <c r="BJ279" s="369"/>
      <c r="BK279" s="369"/>
      <c r="BL279" s="369"/>
      <c r="BM279" s="369"/>
      <c r="BN279" s="369"/>
      <c r="BO279" s="369"/>
      <c r="BP279" s="369"/>
      <c r="BQ279" s="369"/>
      <c r="BR279" s="369"/>
      <c r="BS279" s="369"/>
      <c r="BT279" s="369"/>
      <c r="BU279" s="369"/>
      <c r="BV279" s="369"/>
      <c r="BW279" s="369"/>
      <c r="BX279" s="370"/>
      <c r="BY279" s="76"/>
      <c r="BZ279" s="76"/>
      <c r="CA279" s="76"/>
      <c r="CB279" s="76"/>
      <c r="CC279" s="76"/>
      <c r="CD279" s="76"/>
      <c r="CE279" s="76"/>
      <c r="CF279" s="76"/>
      <c r="CG279" s="76"/>
      <c r="CH279" s="76"/>
      <c r="CI279" s="76"/>
      <c r="CJ279" s="76"/>
      <c r="CK279" s="76"/>
      <c r="CL279" s="76"/>
      <c r="CM279" s="76"/>
      <c r="CN279" s="76"/>
      <c r="CO279" s="76"/>
      <c r="CP279" s="76"/>
      <c r="CQ279" s="76"/>
      <c r="CR279" s="76"/>
      <c r="CS279" s="76"/>
      <c r="CT279" s="105"/>
      <c r="CU279" s="105"/>
      <c r="CV279" s="105"/>
      <c r="CW279" s="105"/>
    </row>
    <row r="280" spans="3:101" ht="20.100000000000001" hidden="1" customHeight="1" outlineLevel="1" x14ac:dyDescent="0.2">
      <c r="C280" s="81"/>
      <c r="D280" s="420" t="s">
        <v>166</v>
      </c>
      <c r="E280" s="421"/>
      <c r="F280" s="419">
        <v>5</v>
      </c>
      <c r="G280" s="419" t="s">
        <v>152</v>
      </c>
      <c r="H280" s="419"/>
      <c r="I280" s="419"/>
      <c r="J280" s="419"/>
      <c r="K280" s="419"/>
      <c r="L280" s="419"/>
      <c r="M280" s="364" t="str">
        <f t="shared" si="0"/>
        <v>、5.令和</v>
      </c>
      <c r="N280" s="364"/>
      <c r="O280" s="364"/>
      <c r="P280" s="364"/>
      <c r="Q280" s="364"/>
      <c r="R280" s="364"/>
      <c r="S280" s="364"/>
      <c r="T280" s="364"/>
      <c r="U280" s="364"/>
      <c r="V280" s="364"/>
      <c r="W280" s="101"/>
      <c r="X280" s="374"/>
      <c r="Y280" s="374"/>
      <c r="Z280" s="369">
        <v>2019</v>
      </c>
      <c r="AA280" s="369"/>
      <c r="AB280" s="369"/>
      <c r="AC280" s="372"/>
      <c r="AD280" s="368"/>
      <c r="AE280" s="369"/>
      <c r="AF280" s="369"/>
      <c r="AG280" s="369"/>
      <c r="AH280" s="369"/>
      <c r="AI280" s="369"/>
      <c r="AJ280" s="369"/>
      <c r="AK280" s="369"/>
      <c r="AL280" s="369"/>
      <c r="AM280" s="369"/>
      <c r="AN280" s="369"/>
      <c r="AO280" s="369"/>
      <c r="AP280" s="369"/>
      <c r="AQ280" s="369"/>
      <c r="AR280" s="369"/>
      <c r="AS280" s="369"/>
      <c r="AT280" s="369"/>
      <c r="AU280" s="369"/>
      <c r="AV280" s="369"/>
      <c r="AW280" s="369"/>
      <c r="AX280" s="369"/>
      <c r="AY280" s="369"/>
      <c r="AZ280" s="369"/>
      <c r="BA280" s="369"/>
      <c r="BB280" s="369"/>
      <c r="BC280" s="369"/>
      <c r="BD280" s="369"/>
      <c r="BE280" s="369"/>
      <c r="BF280" s="369"/>
      <c r="BG280" s="369"/>
      <c r="BH280" s="369"/>
      <c r="BI280" s="369"/>
      <c r="BJ280" s="369"/>
      <c r="BK280" s="369"/>
      <c r="BL280" s="369"/>
      <c r="BM280" s="369"/>
      <c r="BN280" s="369"/>
      <c r="BO280" s="369"/>
      <c r="BP280" s="369"/>
      <c r="BQ280" s="369"/>
      <c r="BR280" s="369"/>
      <c r="BS280" s="369"/>
      <c r="BT280" s="369"/>
      <c r="BU280" s="369"/>
      <c r="BV280" s="369"/>
      <c r="BW280" s="369"/>
      <c r="BX280" s="370"/>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105"/>
      <c r="CU280" s="105"/>
      <c r="CV280" s="105"/>
      <c r="CW280" s="105"/>
    </row>
    <row r="281" spans="3:101" ht="20.100000000000001" hidden="1" customHeight="1" outlineLevel="1" x14ac:dyDescent="0.2">
      <c r="C281" s="81"/>
      <c r="D281" s="420" t="s">
        <v>167</v>
      </c>
      <c r="E281" s="421"/>
      <c r="F281" s="419">
        <v>6</v>
      </c>
      <c r="G281" s="476"/>
      <c r="H281" s="476"/>
      <c r="I281" s="476"/>
      <c r="J281" s="476"/>
      <c r="K281" s="476"/>
      <c r="L281" s="476"/>
      <c r="M281" s="364" t="str">
        <f t="shared" si="0"/>
        <v/>
      </c>
      <c r="N281" s="364"/>
      <c r="O281" s="364"/>
      <c r="P281" s="364"/>
      <c r="Q281" s="364"/>
      <c r="R281" s="364"/>
      <c r="S281" s="364"/>
      <c r="T281" s="364"/>
      <c r="U281" s="364"/>
      <c r="V281" s="364"/>
      <c r="W281" s="101"/>
      <c r="X281" s="374"/>
      <c r="Y281" s="374"/>
      <c r="Z281" s="369"/>
      <c r="AA281" s="369"/>
      <c r="AB281" s="369"/>
      <c r="AC281" s="372"/>
      <c r="AD281" s="368"/>
      <c r="AE281" s="369"/>
      <c r="AF281" s="369"/>
      <c r="AG281" s="369"/>
      <c r="AH281" s="369"/>
      <c r="AI281" s="369"/>
      <c r="AJ281" s="369"/>
      <c r="AK281" s="369"/>
      <c r="AL281" s="369"/>
      <c r="AM281" s="369"/>
      <c r="AN281" s="369"/>
      <c r="AO281" s="369"/>
      <c r="AP281" s="369"/>
      <c r="AQ281" s="369"/>
      <c r="AR281" s="369"/>
      <c r="AS281" s="369"/>
      <c r="AT281" s="369"/>
      <c r="AU281" s="369"/>
      <c r="AV281" s="369"/>
      <c r="AW281" s="369"/>
      <c r="AX281" s="369"/>
      <c r="AY281" s="369"/>
      <c r="AZ281" s="369"/>
      <c r="BA281" s="369"/>
      <c r="BB281" s="369"/>
      <c r="BC281" s="369"/>
      <c r="BD281" s="369"/>
      <c r="BE281" s="369"/>
      <c r="BF281" s="369"/>
      <c r="BG281" s="369"/>
      <c r="BH281" s="369"/>
      <c r="BI281" s="369"/>
      <c r="BJ281" s="369"/>
      <c r="BK281" s="369"/>
      <c r="BL281" s="369"/>
      <c r="BM281" s="369"/>
      <c r="BN281" s="369"/>
      <c r="BO281" s="369"/>
      <c r="BP281" s="369"/>
      <c r="BQ281" s="369"/>
      <c r="BR281" s="369"/>
      <c r="BS281" s="369"/>
      <c r="BT281" s="369"/>
      <c r="BU281" s="369"/>
      <c r="BV281" s="369"/>
      <c r="BW281" s="369"/>
      <c r="BX281" s="370"/>
      <c r="BY281" s="76"/>
      <c r="BZ281" s="76"/>
      <c r="CA281" s="76"/>
      <c r="CB281" s="76"/>
      <c r="CC281" s="76"/>
      <c r="CD281" s="76"/>
      <c r="CE281" s="76"/>
      <c r="CF281" s="76"/>
      <c r="CG281" s="76"/>
      <c r="CH281" s="76"/>
      <c r="CI281" s="76"/>
      <c r="CJ281" s="76"/>
      <c r="CK281" s="76"/>
      <c r="CL281" s="76"/>
      <c r="CM281" s="76"/>
      <c r="CN281" s="76"/>
      <c r="CO281" s="76"/>
      <c r="CP281" s="76"/>
      <c r="CQ281" s="76"/>
      <c r="CR281" s="76"/>
      <c r="CS281" s="76"/>
      <c r="CT281" s="105"/>
      <c r="CU281" s="105"/>
      <c r="CV281" s="105"/>
      <c r="CW281" s="105"/>
    </row>
    <row r="282" spans="3:101" ht="20.100000000000001" hidden="1" customHeight="1" outlineLevel="1" thickBot="1" x14ac:dyDescent="0.25">
      <c r="C282" s="81"/>
      <c r="D282" s="422" t="s">
        <v>168</v>
      </c>
      <c r="E282" s="423"/>
      <c r="F282" s="424">
        <v>7</v>
      </c>
      <c r="G282" s="425"/>
      <c r="H282" s="425"/>
      <c r="I282" s="425"/>
      <c r="J282" s="425"/>
      <c r="K282" s="425"/>
      <c r="L282" s="425"/>
      <c r="M282" s="237" t="str">
        <f t="shared" si="0"/>
        <v/>
      </c>
      <c r="N282" s="237"/>
      <c r="O282" s="237"/>
      <c r="P282" s="237"/>
      <c r="Q282" s="237"/>
      <c r="R282" s="237"/>
      <c r="S282" s="237"/>
      <c r="T282" s="237"/>
      <c r="U282" s="237"/>
      <c r="V282" s="237"/>
      <c r="W282" s="101"/>
      <c r="X282" s="375"/>
      <c r="Y282" s="375"/>
      <c r="Z282" s="377"/>
      <c r="AA282" s="377"/>
      <c r="AB282" s="377"/>
      <c r="AC282" s="647"/>
      <c r="AD282" s="376"/>
      <c r="AE282" s="377"/>
      <c r="AF282" s="377"/>
      <c r="AG282" s="377"/>
      <c r="AH282" s="377"/>
      <c r="AI282" s="377"/>
      <c r="AJ282" s="377"/>
      <c r="AK282" s="377"/>
      <c r="AL282" s="377"/>
      <c r="AM282" s="377"/>
      <c r="AN282" s="377"/>
      <c r="AO282" s="377"/>
      <c r="AP282" s="377"/>
      <c r="AQ282" s="377"/>
      <c r="AR282" s="377"/>
      <c r="AS282" s="377"/>
      <c r="AT282" s="377"/>
      <c r="AU282" s="377"/>
      <c r="AV282" s="377"/>
      <c r="AW282" s="377"/>
      <c r="AX282" s="377"/>
      <c r="AY282" s="377"/>
      <c r="AZ282" s="377"/>
      <c r="BA282" s="377"/>
      <c r="BB282" s="377"/>
      <c r="BC282" s="377"/>
      <c r="BD282" s="377"/>
      <c r="BE282" s="377"/>
      <c r="BF282" s="377"/>
      <c r="BG282" s="377"/>
      <c r="BH282" s="377"/>
      <c r="BI282" s="377"/>
      <c r="BJ282" s="377"/>
      <c r="BK282" s="377"/>
      <c r="BL282" s="377"/>
      <c r="BM282" s="377"/>
      <c r="BN282" s="377"/>
      <c r="BO282" s="377"/>
      <c r="BP282" s="377"/>
      <c r="BQ282" s="377"/>
      <c r="BR282" s="377"/>
      <c r="BS282" s="377"/>
      <c r="BT282" s="377"/>
      <c r="BU282" s="377"/>
      <c r="BV282" s="377"/>
      <c r="BW282" s="377"/>
      <c r="BX282" s="378"/>
      <c r="BY282" s="76"/>
      <c r="BZ282" s="76"/>
      <c r="CA282" s="76"/>
      <c r="CB282" s="76"/>
      <c r="CC282" s="76"/>
      <c r="CD282" s="76"/>
      <c r="CE282" s="76"/>
      <c r="CF282" s="76"/>
      <c r="CG282" s="76"/>
      <c r="CH282" s="76"/>
      <c r="CI282" s="76"/>
      <c r="CJ282" s="76"/>
      <c r="CK282" s="76"/>
      <c r="CL282" s="76"/>
      <c r="CM282" s="76"/>
      <c r="CN282" s="76"/>
      <c r="CO282" s="76"/>
      <c r="CP282" s="76"/>
      <c r="CQ282" s="76"/>
      <c r="CR282" s="76"/>
      <c r="CS282" s="76"/>
      <c r="CT282" s="105"/>
      <c r="CU282" s="105"/>
      <c r="CV282" s="105"/>
      <c r="CW282" s="105"/>
    </row>
    <row r="283" spans="3:101" ht="40.5" hidden="1" customHeight="1" outlineLevel="1" thickBot="1" x14ac:dyDescent="0.25">
      <c r="C283" s="81"/>
      <c r="D283" s="640" t="s">
        <v>547</v>
      </c>
      <c r="E283" s="641"/>
      <c r="F283" s="641"/>
      <c r="G283" s="641"/>
      <c r="H283" s="641"/>
      <c r="I283" s="641"/>
      <c r="J283" s="641"/>
      <c r="K283" s="641"/>
      <c r="L283" s="641"/>
      <c r="M283" s="641"/>
      <c r="N283" s="641"/>
      <c r="O283" s="641"/>
      <c r="P283" s="641"/>
      <c r="Q283" s="641"/>
      <c r="R283" s="641"/>
      <c r="S283" s="641"/>
      <c r="T283" s="641"/>
      <c r="U283" s="641"/>
      <c r="V283" s="642"/>
      <c r="W283" s="411" t="s">
        <v>163</v>
      </c>
      <c r="X283" s="411"/>
      <c r="Y283" s="411"/>
      <c r="Z283" s="411"/>
      <c r="AA283" s="411"/>
      <c r="AB283" s="411"/>
      <c r="AC283" s="411"/>
      <c r="AD283" s="411"/>
      <c r="AE283" s="411"/>
      <c r="AF283" s="411"/>
      <c r="AG283" s="411"/>
      <c r="AH283" s="411"/>
      <c r="AI283" s="411"/>
      <c r="AJ283" s="411"/>
      <c r="AK283" s="411"/>
      <c r="AL283" s="411"/>
      <c r="AM283" s="411"/>
      <c r="AN283" s="411"/>
      <c r="AO283" s="411"/>
      <c r="AP283" s="411"/>
      <c r="AQ283" s="411"/>
      <c r="AR283" s="411"/>
      <c r="AS283" s="411"/>
      <c r="AT283" s="411"/>
      <c r="AU283" s="411"/>
      <c r="AV283" s="411"/>
      <c r="AW283" s="411"/>
      <c r="AX283" s="411"/>
      <c r="AY283" s="411"/>
      <c r="AZ283" s="411"/>
      <c r="BA283" s="411"/>
      <c r="BB283" s="411"/>
      <c r="BC283" s="411"/>
      <c r="BD283" s="411"/>
      <c r="BE283" s="411"/>
      <c r="BF283" s="411"/>
      <c r="BG283" s="411"/>
      <c r="BH283" s="411"/>
      <c r="BI283" s="411"/>
      <c r="BJ283" s="411"/>
      <c r="BK283" s="411"/>
      <c r="BL283" s="411"/>
      <c r="BM283" s="411"/>
      <c r="BN283" s="411"/>
      <c r="BO283" s="411"/>
      <c r="BP283" s="411"/>
      <c r="BQ283" s="411"/>
      <c r="BR283" s="411"/>
      <c r="BS283" s="411"/>
      <c r="BT283" s="411"/>
      <c r="BU283" s="411"/>
      <c r="BV283" s="411"/>
      <c r="BW283" s="411"/>
      <c r="BX283" s="412"/>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105"/>
      <c r="CU283" s="105"/>
      <c r="CV283" s="105"/>
      <c r="CW283" s="105"/>
    </row>
    <row r="284" spans="3:101" ht="20.100000000000001" hidden="1" customHeight="1" outlineLevel="1" thickBot="1" x14ac:dyDescent="0.25">
      <c r="C284" s="81"/>
      <c r="D284" s="347" t="s">
        <v>160</v>
      </c>
      <c r="E284" s="347"/>
      <c r="F284" s="347"/>
      <c r="G284" s="347"/>
      <c r="H284" s="347"/>
      <c r="I284" s="347"/>
      <c r="J284" s="347"/>
      <c r="K284" s="347"/>
      <c r="L284" s="347"/>
      <c r="M284" s="347"/>
      <c r="N284" s="347"/>
      <c r="O284" s="347"/>
      <c r="P284" s="347"/>
      <c r="Q284" s="347"/>
      <c r="R284" s="347"/>
      <c r="S284" s="347"/>
      <c r="T284" s="347"/>
      <c r="U284" s="347"/>
      <c r="V284" s="347"/>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105"/>
      <c r="CU284" s="105"/>
      <c r="CV284" s="105"/>
      <c r="CW284" s="105"/>
    </row>
    <row r="285" spans="3:101" ht="20.100000000000001" hidden="1" customHeight="1" outlineLevel="1" x14ac:dyDescent="0.2">
      <c r="C285" s="81"/>
      <c r="D285" s="348" t="s">
        <v>161</v>
      </c>
      <c r="E285" s="349"/>
      <c r="F285" s="349"/>
      <c r="G285" s="349"/>
      <c r="H285" s="349"/>
      <c r="I285" s="349"/>
      <c r="J285" s="349"/>
      <c r="K285" s="349"/>
      <c r="L285" s="349"/>
      <c r="M285" s="349"/>
      <c r="N285" s="349"/>
      <c r="O285" s="349"/>
      <c r="P285" s="349"/>
      <c r="Q285" s="349"/>
      <c r="R285" s="349"/>
      <c r="S285" s="349"/>
      <c r="T285" s="349"/>
      <c r="U285" s="349"/>
      <c r="V285" s="349"/>
      <c r="W285" s="350"/>
      <c r="X285" s="350"/>
      <c r="Y285" s="350"/>
      <c r="Z285" s="350"/>
      <c r="AA285" s="350"/>
      <c r="AB285" s="350"/>
      <c r="AC285" s="350"/>
      <c r="AD285" s="350"/>
      <c r="AE285" s="350"/>
      <c r="AF285" s="350"/>
      <c r="AG285" s="350"/>
      <c r="AH285" s="350"/>
      <c r="AI285" s="350"/>
      <c r="AJ285" s="350"/>
      <c r="AK285" s="350"/>
      <c r="AL285" s="350"/>
      <c r="AM285" s="350"/>
      <c r="AN285" s="350"/>
      <c r="AO285" s="350"/>
      <c r="AP285" s="350"/>
      <c r="AQ285" s="350"/>
      <c r="AR285" s="350"/>
      <c r="AS285" s="350"/>
      <c r="AT285" s="350"/>
      <c r="AU285" s="350"/>
      <c r="AV285" s="350"/>
      <c r="AW285" s="350"/>
      <c r="AX285" s="350"/>
      <c r="AY285" s="350"/>
      <c r="AZ285" s="350"/>
      <c r="BA285" s="350"/>
      <c r="BB285" s="350"/>
      <c r="BC285" s="350"/>
      <c r="BD285" s="350"/>
      <c r="BE285" s="350"/>
      <c r="BF285" s="350"/>
      <c r="BG285" s="350"/>
      <c r="BH285" s="350"/>
      <c r="BI285" s="350"/>
      <c r="BJ285" s="350"/>
      <c r="BK285" s="350"/>
      <c r="BL285" s="350"/>
      <c r="BM285" s="350"/>
      <c r="BN285" s="350"/>
      <c r="BO285" s="350"/>
      <c r="BP285" s="350"/>
      <c r="BQ285" s="350"/>
      <c r="BR285" s="350"/>
      <c r="BS285" s="350"/>
      <c r="BT285" s="350"/>
      <c r="BU285" s="350"/>
      <c r="BV285" s="350"/>
      <c r="BW285" s="350"/>
      <c r="BX285" s="351"/>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105"/>
      <c r="CU285" s="105"/>
      <c r="CV285" s="105"/>
      <c r="CW285" s="105"/>
    </row>
    <row r="286" spans="3:101" ht="20.100000000000001" hidden="1" customHeight="1" outlineLevel="1" x14ac:dyDescent="0.2">
      <c r="C286" s="81"/>
      <c r="D286" s="229" t="s">
        <v>164</v>
      </c>
      <c r="E286" s="230"/>
      <c r="F286" s="230"/>
      <c r="G286" s="230"/>
      <c r="H286" s="230"/>
      <c r="I286" s="230"/>
      <c r="J286" s="230"/>
      <c r="K286" s="230"/>
      <c r="L286" s="230"/>
      <c r="M286" s="230"/>
      <c r="N286" s="230"/>
      <c r="O286" s="230"/>
      <c r="P286" s="230"/>
      <c r="Q286" s="230"/>
      <c r="R286" s="230"/>
      <c r="S286" s="230"/>
      <c r="T286" s="230"/>
      <c r="U286" s="230"/>
      <c r="V286" s="230"/>
      <c r="W286" s="202" t="s">
        <v>162</v>
      </c>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BM286" s="203"/>
      <c r="BN286" s="203"/>
      <c r="BO286" s="203"/>
      <c r="BP286" s="203"/>
      <c r="BQ286" s="203"/>
      <c r="BR286" s="203"/>
      <c r="BS286" s="203"/>
      <c r="BT286" s="203"/>
      <c r="BU286" s="203"/>
      <c r="BV286" s="203"/>
      <c r="BW286" s="203"/>
      <c r="BX286" s="204"/>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105"/>
      <c r="CU286" s="105"/>
      <c r="CV286" s="105"/>
      <c r="CW286" s="105"/>
    </row>
    <row r="287" spans="3:101" ht="20.100000000000001" hidden="1" customHeight="1" outlineLevel="1" x14ac:dyDescent="0.2">
      <c r="C287" s="81"/>
      <c r="D287" s="229" t="s">
        <v>521</v>
      </c>
      <c r="E287" s="230"/>
      <c r="F287" s="230"/>
      <c r="G287" s="230"/>
      <c r="H287" s="230"/>
      <c r="I287" s="230"/>
      <c r="J287" s="230"/>
      <c r="K287" s="230"/>
      <c r="L287" s="230"/>
      <c r="M287" s="230"/>
      <c r="N287" s="230"/>
      <c r="O287" s="230"/>
      <c r="P287" s="230"/>
      <c r="Q287" s="230"/>
      <c r="R287" s="230"/>
      <c r="S287" s="230"/>
      <c r="T287" s="230"/>
      <c r="U287" s="230"/>
      <c r="V287" s="230"/>
      <c r="W287" s="202" t="s">
        <v>520</v>
      </c>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3"/>
      <c r="BM287" s="203"/>
      <c r="BN287" s="203"/>
      <c r="BO287" s="203"/>
      <c r="BP287" s="203"/>
      <c r="BQ287" s="203"/>
      <c r="BR287" s="203"/>
      <c r="BS287" s="203"/>
      <c r="BT287" s="203"/>
      <c r="BU287" s="203"/>
      <c r="BV287" s="203"/>
      <c r="BW287" s="203"/>
      <c r="BX287" s="204"/>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105"/>
      <c r="CU287" s="105"/>
      <c r="CV287" s="105"/>
      <c r="CW287" s="105"/>
    </row>
    <row r="288" spans="3:101" ht="20.100000000000001" hidden="1" customHeight="1" outlineLevel="1" x14ac:dyDescent="0.2">
      <c r="C288" s="81"/>
      <c r="D288" s="229"/>
      <c r="E288" s="230"/>
      <c r="F288" s="230"/>
      <c r="G288" s="230"/>
      <c r="H288" s="230"/>
      <c r="I288" s="230"/>
      <c r="J288" s="230"/>
      <c r="K288" s="230"/>
      <c r="L288" s="230"/>
      <c r="M288" s="230"/>
      <c r="N288" s="230"/>
      <c r="O288" s="230"/>
      <c r="P288" s="230"/>
      <c r="Q288" s="230"/>
      <c r="R288" s="230"/>
      <c r="S288" s="230"/>
      <c r="T288" s="230"/>
      <c r="U288" s="230"/>
      <c r="V288" s="230"/>
      <c r="W288" s="202"/>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4"/>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105"/>
      <c r="CU288" s="105"/>
      <c r="CV288" s="105"/>
      <c r="CW288" s="105"/>
    </row>
    <row r="289" spans="3:101" ht="20.100000000000001" hidden="1" customHeight="1" outlineLevel="1" x14ac:dyDescent="0.2">
      <c r="C289" s="81"/>
      <c r="D289" s="229"/>
      <c r="E289" s="230"/>
      <c r="F289" s="230"/>
      <c r="G289" s="230"/>
      <c r="H289" s="230"/>
      <c r="I289" s="230"/>
      <c r="J289" s="230"/>
      <c r="K289" s="230"/>
      <c r="L289" s="230"/>
      <c r="M289" s="230"/>
      <c r="N289" s="230"/>
      <c r="O289" s="230"/>
      <c r="P289" s="230"/>
      <c r="Q289" s="230"/>
      <c r="R289" s="230"/>
      <c r="S289" s="230"/>
      <c r="T289" s="230"/>
      <c r="U289" s="230"/>
      <c r="V289" s="230"/>
      <c r="W289" s="202"/>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4"/>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62"/>
      <c r="CU289" s="62"/>
      <c r="CV289" s="62"/>
      <c r="CW289" s="62"/>
    </row>
    <row r="290" spans="3:101" ht="20.100000000000001" hidden="1" customHeight="1" outlineLevel="1" x14ac:dyDescent="0.2">
      <c r="C290" s="81"/>
      <c r="D290" s="229"/>
      <c r="E290" s="230"/>
      <c r="F290" s="230"/>
      <c r="G290" s="230"/>
      <c r="H290" s="230"/>
      <c r="I290" s="230"/>
      <c r="J290" s="230"/>
      <c r="K290" s="230"/>
      <c r="L290" s="230"/>
      <c r="M290" s="230"/>
      <c r="N290" s="230"/>
      <c r="O290" s="230"/>
      <c r="P290" s="230"/>
      <c r="Q290" s="230"/>
      <c r="R290" s="230"/>
      <c r="S290" s="230"/>
      <c r="T290" s="230"/>
      <c r="U290" s="230"/>
      <c r="V290" s="230"/>
      <c r="W290" s="202"/>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4"/>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62"/>
      <c r="CU290" s="62"/>
      <c r="CV290" s="62"/>
      <c r="CW290" s="62"/>
    </row>
    <row r="291" spans="3:101" ht="20.100000000000001" hidden="1" customHeight="1" outlineLevel="1" x14ac:dyDescent="0.2">
      <c r="C291" s="81"/>
      <c r="D291" s="229"/>
      <c r="E291" s="230"/>
      <c r="F291" s="230"/>
      <c r="G291" s="230"/>
      <c r="H291" s="230"/>
      <c r="I291" s="230"/>
      <c r="J291" s="230"/>
      <c r="K291" s="230"/>
      <c r="L291" s="230"/>
      <c r="M291" s="230"/>
      <c r="N291" s="230"/>
      <c r="O291" s="230"/>
      <c r="P291" s="230"/>
      <c r="Q291" s="230"/>
      <c r="R291" s="230"/>
      <c r="S291" s="230"/>
      <c r="T291" s="230"/>
      <c r="U291" s="230"/>
      <c r="V291" s="230"/>
      <c r="W291" s="202"/>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c r="BM291" s="203"/>
      <c r="BN291" s="203"/>
      <c r="BO291" s="203"/>
      <c r="BP291" s="203"/>
      <c r="BQ291" s="203"/>
      <c r="BR291" s="203"/>
      <c r="BS291" s="203"/>
      <c r="BT291" s="203"/>
      <c r="BU291" s="203"/>
      <c r="BV291" s="203"/>
      <c r="BW291" s="203"/>
      <c r="BX291" s="204"/>
      <c r="BY291" s="76"/>
      <c r="BZ291" s="76"/>
      <c r="CA291" s="76"/>
      <c r="CB291" s="76"/>
      <c r="CC291" s="76"/>
      <c r="CD291" s="76"/>
      <c r="CE291" s="76"/>
      <c r="CF291" s="76"/>
      <c r="CG291" s="76"/>
      <c r="CH291" s="76"/>
      <c r="CI291" s="76"/>
      <c r="CJ291" s="76"/>
      <c r="CK291" s="76"/>
      <c r="CL291" s="76"/>
      <c r="CM291" s="76"/>
      <c r="CN291" s="76"/>
      <c r="CO291" s="76"/>
      <c r="CP291" s="76"/>
      <c r="CQ291" s="76"/>
      <c r="CR291" s="76"/>
      <c r="CS291" s="76"/>
      <c r="CT291" s="62"/>
      <c r="CU291" s="62"/>
      <c r="CV291" s="62"/>
      <c r="CW291" s="62"/>
    </row>
    <row r="292" spans="3:101" ht="20.100000000000001" hidden="1" customHeight="1" outlineLevel="1" x14ac:dyDescent="0.2">
      <c r="C292" s="81"/>
      <c r="D292" s="229"/>
      <c r="E292" s="230"/>
      <c r="F292" s="230"/>
      <c r="G292" s="230"/>
      <c r="H292" s="230"/>
      <c r="I292" s="230"/>
      <c r="J292" s="230"/>
      <c r="K292" s="230"/>
      <c r="L292" s="230"/>
      <c r="M292" s="230"/>
      <c r="N292" s="230"/>
      <c r="O292" s="230"/>
      <c r="P292" s="230"/>
      <c r="Q292" s="230"/>
      <c r="R292" s="230"/>
      <c r="S292" s="230"/>
      <c r="T292" s="230"/>
      <c r="U292" s="230"/>
      <c r="V292" s="230"/>
      <c r="W292" s="202"/>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c r="BM292" s="203"/>
      <c r="BN292" s="203"/>
      <c r="BO292" s="203"/>
      <c r="BP292" s="203"/>
      <c r="BQ292" s="203"/>
      <c r="BR292" s="203"/>
      <c r="BS292" s="203"/>
      <c r="BT292" s="203"/>
      <c r="BU292" s="203"/>
      <c r="BV292" s="203"/>
      <c r="BW292" s="203"/>
      <c r="BX292" s="204"/>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62"/>
      <c r="CU292" s="62"/>
      <c r="CV292" s="62"/>
      <c r="CW292" s="62"/>
    </row>
    <row r="293" spans="3:101" ht="20.100000000000001" hidden="1" customHeight="1" outlineLevel="1" x14ac:dyDescent="0.2">
      <c r="C293" s="81"/>
      <c r="D293" s="229"/>
      <c r="E293" s="230"/>
      <c r="F293" s="230"/>
      <c r="G293" s="230"/>
      <c r="H293" s="230"/>
      <c r="I293" s="230"/>
      <c r="J293" s="230"/>
      <c r="K293" s="230"/>
      <c r="L293" s="230"/>
      <c r="M293" s="230"/>
      <c r="N293" s="230"/>
      <c r="O293" s="230"/>
      <c r="P293" s="230"/>
      <c r="Q293" s="230"/>
      <c r="R293" s="230"/>
      <c r="S293" s="230"/>
      <c r="T293" s="230"/>
      <c r="U293" s="230"/>
      <c r="V293" s="230"/>
      <c r="W293" s="202"/>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203"/>
      <c r="BN293" s="203"/>
      <c r="BO293" s="203"/>
      <c r="BP293" s="203"/>
      <c r="BQ293" s="203"/>
      <c r="BR293" s="203"/>
      <c r="BS293" s="203"/>
      <c r="BT293" s="203"/>
      <c r="BU293" s="203"/>
      <c r="BV293" s="203"/>
      <c r="BW293" s="203"/>
      <c r="BX293" s="204"/>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62"/>
      <c r="CU293" s="62"/>
      <c r="CV293" s="62"/>
      <c r="CW293" s="62"/>
    </row>
    <row r="294" spans="3:101" ht="20.100000000000001" hidden="1" customHeight="1" outlineLevel="1" x14ac:dyDescent="0.2">
      <c r="C294" s="81"/>
      <c r="D294" s="229"/>
      <c r="E294" s="230"/>
      <c r="F294" s="230"/>
      <c r="G294" s="230"/>
      <c r="H294" s="230"/>
      <c r="I294" s="230"/>
      <c r="J294" s="230"/>
      <c r="K294" s="230"/>
      <c r="L294" s="230"/>
      <c r="M294" s="230"/>
      <c r="N294" s="230"/>
      <c r="O294" s="230"/>
      <c r="P294" s="230"/>
      <c r="Q294" s="230"/>
      <c r="R294" s="230"/>
      <c r="S294" s="230"/>
      <c r="T294" s="230"/>
      <c r="U294" s="230"/>
      <c r="V294" s="230"/>
      <c r="W294" s="202"/>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c r="BM294" s="203"/>
      <c r="BN294" s="203"/>
      <c r="BO294" s="203"/>
      <c r="BP294" s="203"/>
      <c r="BQ294" s="203"/>
      <c r="BR294" s="203"/>
      <c r="BS294" s="203"/>
      <c r="BT294" s="203"/>
      <c r="BU294" s="203"/>
      <c r="BV294" s="203"/>
      <c r="BW294" s="203"/>
      <c r="BX294" s="204"/>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62"/>
      <c r="CU294" s="62"/>
      <c r="CV294" s="62"/>
      <c r="CW294" s="62"/>
    </row>
    <row r="295" spans="3:101" ht="20.100000000000001" hidden="1" customHeight="1" outlineLevel="1" x14ac:dyDescent="0.2">
      <c r="C295" s="81"/>
      <c r="D295" s="229"/>
      <c r="E295" s="230"/>
      <c r="F295" s="230"/>
      <c r="G295" s="230"/>
      <c r="H295" s="230"/>
      <c r="I295" s="230"/>
      <c r="J295" s="230"/>
      <c r="K295" s="230"/>
      <c r="L295" s="230"/>
      <c r="M295" s="230"/>
      <c r="N295" s="230"/>
      <c r="O295" s="230"/>
      <c r="P295" s="230"/>
      <c r="Q295" s="230"/>
      <c r="R295" s="230"/>
      <c r="S295" s="230"/>
      <c r="T295" s="230"/>
      <c r="U295" s="230"/>
      <c r="V295" s="230"/>
      <c r="W295" s="202"/>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4"/>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62"/>
      <c r="CU295" s="62"/>
      <c r="CV295" s="62"/>
      <c r="CW295" s="62"/>
    </row>
    <row r="296" spans="3:101" ht="20.100000000000001" hidden="1" customHeight="1" outlineLevel="1" x14ac:dyDescent="0.2">
      <c r="C296" s="81"/>
      <c r="D296" s="229"/>
      <c r="E296" s="230"/>
      <c r="F296" s="230"/>
      <c r="G296" s="230"/>
      <c r="H296" s="230"/>
      <c r="I296" s="230"/>
      <c r="J296" s="230"/>
      <c r="K296" s="230"/>
      <c r="L296" s="230"/>
      <c r="M296" s="230"/>
      <c r="N296" s="230"/>
      <c r="O296" s="230"/>
      <c r="P296" s="230"/>
      <c r="Q296" s="230"/>
      <c r="R296" s="230"/>
      <c r="S296" s="230"/>
      <c r="T296" s="230"/>
      <c r="U296" s="230"/>
      <c r="V296" s="230"/>
      <c r="W296" s="202"/>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4"/>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62"/>
      <c r="CU296" s="62"/>
      <c r="CV296" s="62"/>
      <c r="CW296" s="62"/>
    </row>
    <row r="297" spans="3:101" ht="20.100000000000001" hidden="1" customHeight="1" outlineLevel="1" x14ac:dyDescent="0.2">
      <c r="C297" s="81"/>
      <c r="D297" s="229"/>
      <c r="E297" s="230"/>
      <c r="F297" s="230"/>
      <c r="G297" s="230"/>
      <c r="H297" s="230"/>
      <c r="I297" s="230"/>
      <c r="J297" s="230"/>
      <c r="K297" s="230"/>
      <c r="L297" s="230"/>
      <c r="M297" s="230"/>
      <c r="N297" s="230"/>
      <c r="O297" s="230"/>
      <c r="P297" s="230"/>
      <c r="Q297" s="230"/>
      <c r="R297" s="230"/>
      <c r="S297" s="230"/>
      <c r="T297" s="230"/>
      <c r="U297" s="230"/>
      <c r="V297" s="230"/>
      <c r="W297" s="202"/>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c r="BH297" s="203"/>
      <c r="BI297" s="203"/>
      <c r="BJ297" s="203"/>
      <c r="BK297" s="203"/>
      <c r="BL297" s="203"/>
      <c r="BM297" s="203"/>
      <c r="BN297" s="203"/>
      <c r="BO297" s="203"/>
      <c r="BP297" s="203"/>
      <c r="BQ297" s="203"/>
      <c r="BR297" s="203"/>
      <c r="BS297" s="203"/>
      <c r="BT297" s="203"/>
      <c r="BU297" s="203"/>
      <c r="BV297" s="203"/>
      <c r="BW297" s="203"/>
      <c r="BX297" s="204"/>
      <c r="BY297" s="76"/>
      <c r="BZ297" s="76"/>
      <c r="CA297" s="76"/>
      <c r="CB297" s="76"/>
      <c r="CC297" s="76"/>
      <c r="CD297" s="76"/>
      <c r="CE297" s="76"/>
      <c r="CF297" s="76"/>
      <c r="CG297" s="76"/>
      <c r="CH297" s="76"/>
      <c r="CI297" s="76"/>
      <c r="CJ297" s="76"/>
      <c r="CK297" s="76"/>
      <c r="CL297" s="76"/>
      <c r="CM297" s="76"/>
      <c r="CN297" s="76"/>
      <c r="CO297" s="76"/>
      <c r="CP297" s="76"/>
      <c r="CQ297" s="76"/>
      <c r="CR297" s="76"/>
      <c r="CS297" s="76"/>
      <c r="CT297" s="62"/>
      <c r="CU297" s="62"/>
      <c r="CV297" s="62"/>
      <c r="CW297" s="62"/>
    </row>
    <row r="298" spans="3:101" ht="20.100000000000001" hidden="1" customHeight="1" outlineLevel="1" x14ac:dyDescent="0.2">
      <c r="C298" s="81"/>
      <c r="D298" s="229"/>
      <c r="E298" s="230"/>
      <c r="F298" s="230"/>
      <c r="G298" s="230"/>
      <c r="H298" s="230"/>
      <c r="I298" s="230"/>
      <c r="J298" s="230"/>
      <c r="K298" s="230"/>
      <c r="L298" s="230"/>
      <c r="M298" s="230"/>
      <c r="N298" s="230"/>
      <c r="O298" s="230"/>
      <c r="P298" s="230"/>
      <c r="Q298" s="230"/>
      <c r="R298" s="230"/>
      <c r="S298" s="230"/>
      <c r="T298" s="230"/>
      <c r="U298" s="230"/>
      <c r="V298" s="230"/>
      <c r="W298" s="202"/>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4"/>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62"/>
      <c r="CU298" s="62"/>
      <c r="CV298" s="62"/>
      <c r="CW298" s="62"/>
    </row>
    <row r="299" spans="3:101" ht="20.100000000000001" hidden="1" customHeight="1" outlineLevel="1" x14ac:dyDescent="0.2">
      <c r="C299" s="81"/>
      <c r="D299" s="229"/>
      <c r="E299" s="230"/>
      <c r="F299" s="230"/>
      <c r="G299" s="230"/>
      <c r="H299" s="230"/>
      <c r="I299" s="230"/>
      <c r="J299" s="230"/>
      <c r="K299" s="230"/>
      <c r="L299" s="230"/>
      <c r="M299" s="230"/>
      <c r="N299" s="230"/>
      <c r="O299" s="230"/>
      <c r="P299" s="230"/>
      <c r="Q299" s="230"/>
      <c r="R299" s="230"/>
      <c r="S299" s="230"/>
      <c r="T299" s="230"/>
      <c r="U299" s="230"/>
      <c r="V299" s="230"/>
      <c r="W299" s="202"/>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203"/>
      <c r="BS299" s="203"/>
      <c r="BT299" s="203"/>
      <c r="BU299" s="203"/>
      <c r="BV299" s="203"/>
      <c r="BW299" s="203"/>
      <c r="BX299" s="204"/>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62"/>
      <c r="CU299" s="62"/>
      <c r="CV299" s="62"/>
      <c r="CW299" s="62"/>
    </row>
    <row r="300" spans="3:101" ht="20.100000000000001" hidden="1" customHeight="1" outlineLevel="1" x14ac:dyDescent="0.2">
      <c r="C300" s="81"/>
      <c r="D300" s="229"/>
      <c r="E300" s="230"/>
      <c r="F300" s="230"/>
      <c r="G300" s="230"/>
      <c r="H300" s="230"/>
      <c r="I300" s="230"/>
      <c r="J300" s="230"/>
      <c r="K300" s="230"/>
      <c r="L300" s="230"/>
      <c r="M300" s="230"/>
      <c r="N300" s="230"/>
      <c r="O300" s="230"/>
      <c r="P300" s="230"/>
      <c r="Q300" s="230"/>
      <c r="R300" s="230"/>
      <c r="S300" s="230"/>
      <c r="T300" s="230"/>
      <c r="U300" s="230"/>
      <c r="V300" s="230"/>
      <c r="W300" s="202"/>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s="203"/>
      <c r="BN300" s="203"/>
      <c r="BO300" s="203"/>
      <c r="BP300" s="203"/>
      <c r="BQ300" s="203"/>
      <c r="BR300" s="203"/>
      <c r="BS300" s="203"/>
      <c r="BT300" s="203"/>
      <c r="BU300" s="203"/>
      <c r="BV300" s="203"/>
      <c r="BW300" s="203"/>
      <c r="BX300" s="204"/>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62"/>
      <c r="CU300" s="62"/>
      <c r="CV300" s="62"/>
      <c r="CW300" s="62"/>
    </row>
    <row r="301" spans="3:101" ht="20.100000000000001" hidden="1" customHeight="1" outlineLevel="1" x14ac:dyDescent="0.2">
      <c r="C301" s="81"/>
      <c r="D301" s="229"/>
      <c r="E301" s="230"/>
      <c r="F301" s="230"/>
      <c r="G301" s="230"/>
      <c r="H301" s="230"/>
      <c r="I301" s="230"/>
      <c r="J301" s="230"/>
      <c r="K301" s="230"/>
      <c r="L301" s="230"/>
      <c r="M301" s="230"/>
      <c r="N301" s="230"/>
      <c r="O301" s="230"/>
      <c r="P301" s="230"/>
      <c r="Q301" s="230"/>
      <c r="R301" s="230"/>
      <c r="S301" s="230"/>
      <c r="T301" s="230"/>
      <c r="U301" s="230"/>
      <c r="V301" s="230"/>
      <c r="W301" s="202"/>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4"/>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62"/>
      <c r="CU301" s="62"/>
      <c r="CV301" s="62"/>
      <c r="CW301" s="62"/>
    </row>
    <row r="302" spans="3:101" ht="20.100000000000001" hidden="1" customHeight="1" outlineLevel="1" x14ac:dyDescent="0.2">
      <c r="C302" s="81"/>
      <c r="D302" s="229"/>
      <c r="E302" s="230"/>
      <c r="F302" s="230"/>
      <c r="G302" s="230"/>
      <c r="H302" s="230"/>
      <c r="I302" s="230"/>
      <c r="J302" s="230"/>
      <c r="K302" s="230"/>
      <c r="L302" s="230"/>
      <c r="M302" s="230"/>
      <c r="N302" s="230"/>
      <c r="O302" s="230"/>
      <c r="P302" s="230"/>
      <c r="Q302" s="230"/>
      <c r="R302" s="230"/>
      <c r="S302" s="230"/>
      <c r="T302" s="230"/>
      <c r="U302" s="230"/>
      <c r="V302" s="230"/>
      <c r="W302" s="202"/>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BM302" s="203"/>
      <c r="BN302" s="203"/>
      <c r="BO302" s="203"/>
      <c r="BP302" s="203"/>
      <c r="BQ302" s="203"/>
      <c r="BR302" s="203"/>
      <c r="BS302" s="203"/>
      <c r="BT302" s="203"/>
      <c r="BU302" s="203"/>
      <c r="BV302" s="203"/>
      <c r="BW302" s="203"/>
      <c r="BX302" s="204"/>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62"/>
      <c r="CU302" s="62"/>
      <c r="CV302" s="62"/>
      <c r="CW302" s="62"/>
    </row>
    <row r="303" spans="3:101" ht="20.100000000000001" hidden="1" customHeight="1" outlineLevel="1" x14ac:dyDescent="0.2">
      <c r="C303" s="81"/>
      <c r="D303" s="229"/>
      <c r="E303" s="230"/>
      <c r="F303" s="230"/>
      <c r="G303" s="230"/>
      <c r="H303" s="230"/>
      <c r="I303" s="230"/>
      <c r="J303" s="230"/>
      <c r="K303" s="230"/>
      <c r="L303" s="230"/>
      <c r="M303" s="230"/>
      <c r="N303" s="230"/>
      <c r="O303" s="230"/>
      <c r="P303" s="230"/>
      <c r="Q303" s="230"/>
      <c r="R303" s="230"/>
      <c r="S303" s="230"/>
      <c r="T303" s="230"/>
      <c r="U303" s="230"/>
      <c r="V303" s="230"/>
      <c r="W303" s="202"/>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c r="BH303" s="203"/>
      <c r="BI303" s="203"/>
      <c r="BJ303" s="203"/>
      <c r="BK303" s="203"/>
      <c r="BL303" s="203"/>
      <c r="BM303" s="203"/>
      <c r="BN303" s="203"/>
      <c r="BO303" s="203"/>
      <c r="BP303" s="203"/>
      <c r="BQ303" s="203"/>
      <c r="BR303" s="203"/>
      <c r="BS303" s="203"/>
      <c r="BT303" s="203"/>
      <c r="BU303" s="203"/>
      <c r="BV303" s="203"/>
      <c r="BW303" s="203"/>
      <c r="BX303" s="204"/>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62"/>
      <c r="CU303" s="62"/>
      <c r="CV303" s="62"/>
      <c r="CW303" s="62"/>
    </row>
    <row r="304" spans="3:101" ht="20.100000000000001" hidden="1" customHeight="1" outlineLevel="1" x14ac:dyDescent="0.2">
      <c r="C304" s="81"/>
      <c r="D304" s="229"/>
      <c r="E304" s="230"/>
      <c r="F304" s="230"/>
      <c r="G304" s="230"/>
      <c r="H304" s="230"/>
      <c r="I304" s="230"/>
      <c r="J304" s="230"/>
      <c r="K304" s="230"/>
      <c r="L304" s="230"/>
      <c r="M304" s="230"/>
      <c r="N304" s="230"/>
      <c r="O304" s="230"/>
      <c r="P304" s="230"/>
      <c r="Q304" s="230"/>
      <c r="R304" s="230"/>
      <c r="S304" s="230"/>
      <c r="T304" s="230"/>
      <c r="U304" s="230"/>
      <c r="V304" s="230"/>
      <c r="W304" s="202"/>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BM304" s="203"/>
      <c r="BN304" s="203"/>
      <c r="BO304" s="203"/>
      <c r="BP304" s="203"/>
      <c r="BQ304" s="203"/>
      <c r="BR304" s="203"/>
      <c r="BS304" s="203"/>
      <c r="BT304" s="203"/>
      <c r="BU304" s="203"/>
      <c r="BV304" s="203"/>
      <c r="BW304" s="203"/>
      <c r="BX304" s="204"/>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62"/>
      <c r="CU304" s="62"/>
      <c r="CV304" s="62"/>
      <c r="CW304" s="62"/>
    </row>
    <row r="305" spans="3:101" ht="20.100000000000001" hidden="1" customHeight="1" outlineLevel="1" thickBot="1" x14ac:dyDescent="0.25">
      <c r="C305" s="81"/>
      <c r="D305" s="232"/>
      <c r="E305" s="233"/>
      <c r="F305" s="233"/>
      <c r="G305" s="233"/>
      <c r="H305" s="233"/>
      <c r="I305" s="233"/>
      <c r="J305" s="233"/>
      <c r="K305" s="233"/>
      <c r="L305" s="233"/>
      <c r="M305" s="233"/>
      <c r="N305" s="233"/>
      <c r="O305" s="233"/>
      <c r="P305" s="233"/>
      <c r="Q305" s="233"/>
      <c r="R305" s="233"/>
      <c r="S305" s="233"/>
      <c r="T305" s="233"/>
      <c r="U305" s="233"/>
      <c r="V305" s="233"/>
      <c r="W305" s="234"/>
      <c r="X305" s="235"/>
      <c r="Y305" s="235"/>
      <c r="Z305" s="235"/>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35"/>
      <c r="BK305" s="235"/>
      <c r="BL305" s="235"/>
      <c r="BM305" s="235"/>
      <c r="BN305" s="235"/>
      <c r="BO305" s="235"/>
      <c r="BP305" s="235"/>
      <c r="BQ305" s="235"/>
      <c r="BR305" s="235"/>
      <c r="BS305" s="235"/>
      <c r="BT305" s="235"/>
      <c r="BU305" s="235"/>
      <c r="BV305" s="235"/>
      <c r="BW305" s="235"/>
      <c r="BX305" s="23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62"/>
      <c r="CU305" s="62"/>
      <c r="CV305" s="62"/>
      <c r="CW305" s="62"/>
    </row>
    <row r="306" spans="3:101" hidden="1" outlineLevel="1" x14ac:dyDescent="0.2">
      <c r="C306" s="81"/>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62"/>
      <c r="CU306" s="62"/>
      <c r="CV306" s="62"/>
      <c r="CW306" s="62"/>
    </row>
    <row r="307" spans="3:101" hidden="1" outlineLevel="1" x14ac:dyDescent="0.2">
      <c r="C307" s="81"/>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c r="CI307" s="76"/>
      <c r="CJ307" s="76"/>
      <c r="CK307" s="76"/>
      <c r="CL307" s="76"/>
      <c r="CM307" s="76"/>
      <c r="CN307" s="76"/>
      <c r="CO307" s="76"/>
      <c r="CP307" s="76"/>
      <c r="CQ307" s="76"/>
      <c r="CR307" s="76"/>
      <c r="CS307" s="76"/>
      <c r="CT307" s="62"/>
      <c r="CU307" s="62"/>
      <c r="CV307" s="62"/>
      <c r="CW307" s="62"/>
    </row>
    <row r="308" spans="3:101" hidden="1" outlineLevel="1" x14ac:dyDescent="0.2">
      <c r="C308" s="81"/>
      <c r="D308" s="86" t="s">
        <v>280</v>
      </c>
      <c r="E308" s="87"/>
      <c r="F308" s="87"/>
      <c r="G308" s="87"/>
      <c r="H308" s="87"/>
      <c r="I308" s="87"/>
      <c r="J308" s="87"/>
      <c r="K308" s="87"/>
      <c r="L308" s="87" t="s">
        <v>280</v>
      </c>
      <c r="M308" s="87"/>
      <c r="N308" s="87"/>
      <c r="O308" s="87"/>
      <c r="P308" s="87"/>
      <c r="Q308" s="87"/>
      <c r="R308" s="87"/>
      <c r="S308" s="87"/>
      <c r="T308" s="87"/>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c r="CI308" s="76"/>
      <c r="CJ308" s="76"/>
      <c r="CK308" s="76"/>
      <c r="CL308" s="76"/>
      <c r="CM308" s="76"/>
      <c r="CN308" s="76"/>
      <c r="CO308" s="76"/>
      <c r="CP308" s="76"/>
      <c r="CQ308" s="76"/>
      <c r="CR308" s="76"/>
      <c r="CS308" s="76"/>
      <c r="CT308" s="62"/>
      <c r="CU308" s="62"/>
      <c r="CV308" s="62"/>
      <c r="CW308" s="62"/>
    </row>
    <row r="309" spans="3:101" ht="13.8" hidden="1" outlineLevel="1" thickBot="1" x14ac:dyDescent="0.25">
      <c r="C309" s="81"/>
      <c r="D309" s="86" t="s">
        <v>281</v>
      </c>
      <c r="E309" s="87"/>
      <c r="F309" s="87"/>
      <c r="G309" s="87"/>
      <c r="H309" s="87"/>
      <c r="I309" s="87"/>
      <c r="J309" s="87"/>
      <c r="K309" s="87"/>
      <c r="L309" s="87" t="s">
        <v>283</v>
      </c>
      <c r="M309" s="87"/>
      <c r="N309" s="87"/>
      <c r="O309" s="87"/>
      <c r="P309" s="87"/>
      <c r="Q309" s="87"/>
      <c r="R309" s="87"/>
      <c r="S309" s="87"/>
      <c r="T309" s="87"/>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t="s">
        <v>549</v>
      </c>
      <c r="BD309" s="76"/>
      <c r="BE309" s="76"/>
      <c r="BF309" s="76"/>
      <c r="BG309" s="76"/>
      <c r="BH309" s="76"/>
      <c r="BI309" s="76"/>
      <c r="BJ309" s="76"/>
      <c r="BK309" s="76"/>
      <c r="BL309" s="76"/>
      <c r="BM309" s="76"/>
      <c r="BN309" s="76"/>
      <c r="BO309" s="76"/>
      <c r="BP309" s="76"/>
      <c r="BQ309" s="76"/>
      <c r="BR309" s="76"/>
      <c r="BS309" s="76" t="s">
        <v>551</v>
      </c>
      <c r="BT309" s="76"/>
      <c r="BU309" s="76"/>
      <c r="BV309" s="76"/>
      <c r="BW309" s="76"/>
      <c r="BX309" s="76"/>
      <c r="BY309" s="76"/>
      <c r="BZ309" s="76"/>
      <c r="CA309" s="76"/>
      <c r="CB309" s="76"/>
      <c r="CC309" s="76"/>
      <c r="CD309" s="76"/>
      <c r="CE309" s="76"/>
      <c r="CF309" s="76"/>
      <c r="CG309" s="76"/>
      <c r="CH309" s="76"/>
      <c r="CI309" s="76"/>
      <c r="CJ309" s="76"/>
      <c r="CK309" s="76"/>
      <c r="CL309" s="76"/>
      <c r="CM309" s="76"/>
      <c r="CN309" s="76"/>
      <c r="CO309" s="76"/>
      <c r="CP309" s="76"/>
      <c r="CQ309" s="76"/>
      <c r="CR309" s="76"/>
      <c r="CS309" s="76"/>
      <c r="CT309" s="62"/>
      <c r="CU309" s="62"/>
      <c r="CV309" s="62"/>
      <c r="CW309" s="62"/>
    </row>
    <row r="310" spans="3:101" hidden="1" outlineLevel="1" x14ac:dyDescent="0.2">
      <c r="C310" s="81"/>
      <c r="D310" s="86" t="s">
        <v>282</v>
      </c>
      <c r="E310" s="87"/>
      <c r="F310" s="87"/>
      <c r="G310" s="87"/>
      <c r="H310" s="87"/>
      <c r="I310" s="87"/>
      <c r="J310" s="87"/>
      <c r="K310" s="87"/>
      <c r="L310" s="87" t="s">
        <v>284</v>
      </c>
      <c r="M310" s="87"/>
      <c r="N310" s="87"/>
      <c r="O310" s="87"/>
      <c r="P310" s="87"/>
      <c r="Q310" s="87"/>
      <c r="R310" s="87"/>
      <c r="S310" s="87"/>
      <c r="T310" s="87"/>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149" t="s">
        <v>6</v>
      </c>
      <c r="BB310" s="150"/>
      <c r="BC310" s="150"/>
      <c r="BD310" s="150"/>
      <c r="BE310" s="150"/>
      <c r="BF310" s="150"/>
      <c r="BG310" s="150"/>
      <c r="BH310" s="150"/>
      <c r="BI310" s="150"/>
      <c r="BJ310" s="150" t="s">
        <v>5</v>
      </c>
      <c r="BK310" s="151"/>
      <c r="BL310" s="76"/>
      <c r="BM310" s="156"/>
      <c r="BN310" s="157" t="s">
        <v>550</v>
      </c>
      <c r="BO310" s="157"/>
      <c r="BP310" s="157"/>
      <c r="BQ310" s="157"/>
      <c r="BR310" s="157"/>
      <c r="BS310" s="157"/>
      <c r="BT310" s="157"/>
      <c r="BU310" s="157"/>
      <c r="BV310" s="157"/>
      <c r="BW310" s="156"/>
      <c r="BX310" s="157" t="s">
        <v>552</v>
      </c>
      <c r="BY310" s="157"/>
      <c r="BZ310" s="157"/>
      <c r="CA310" s="157"/>
      <c r="CB310" s="157"/>
      <c r="CC310" s="157"/>
      <c r="CD310" s="157"/>
      <c r="CE310" s="157"/>
      <c r="CF310" s="157"/>
      <c r="CG310" s="157"/>
      <c r="CH310" s="157"/>
      <c r="CI310" s="157"/>
      <c r="CJ310" s="157"/>
      <c r="CK310" s="157"/>
      <c r="CL310" s="157"/>
      <c r="CM310" s="157"/>
      <c r="CN310" s="157"/>
      <c r="CO310" s="157"/>
      <c r="CP310" s="158"/>
      <c r="CQ310" s="76"/>
      <c r="CR310" s="76"/>
      <c r="CS310" s="76"/>
      <c r="CT310" s="62"/>
      <c r="CU310" s="62"/>
      <c r="CV310" s="62"/>
      <c r="CW310" s="62"/>
    </row>
    <row r="311" spans="3:101" hidden="1" outlineLevel="1" x14ac:dyDescent="0.2">
      <c r="C311" s="81"/>
      <c r="D311" s="86"/>
      <c r="E311" s="87"/>
      <c r="F311" s="87"/>
      <c r="G311" s="87"/>
      <c r="H311" s="87"/>
      <c r="I311" s="87"/>
      <c r="J311" s="87"/>
      <c r="K311" s="87"/>
      <c r="L311" s="87"/>
      <c r="M311" s="87"/>
      <c r="N311" s="87"/>
      <c r="O311" s="87"/>
      <c r="P311" s="87"/>
      <c r="Q311" s="87"/>
      <c r="R311" s="87"/>
      <c r="S311" s="87"/>
      <c r="T311" s="87"/>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124"/>
      <c r="BB311" s="87"/>
      <c r="BC311" s="87"/>
      <c r="BD311" s="87"/>
      <c r="BE311" s="87"/>
      <c r="BF311" s="87"/>
      <c r="BG311" s="87"/>
      <c r="BH311" s="87"/>
      <c r="BI311" s="87"/>
      <c r="BJ311" s="87"/>
      <c r="BK311" s="125"/>
      <c r="BL311" s="76"/>
      <c r="BM311" s="86"/>
      <c r="BN311" s="87"/>
      <c r="BO311" s="87"/>
      <c r="BP311" s="87"/>
      <c r="BQ311" s="87"/>
      <c r="BR311" s="87"/>
      <c r="BS311" s="87"/>
      <c r="BT311" s="87"/>
      <c r="BU311" s="87"/>
      <c r="BV311" s="87"/>
      <c r="BW311" s="86"/>
      <c r="BX311" s="159" t="s">
        <v>536</v>
      </c>
      <c r="BY311" s="87"/>
      <c r="BZ311" s="87"/>
      <c r="CA311" s="87"/>
      <c r="CB311" s="87"/>
      <c r="CC311" s="87"/>
      <c r="CD311" s="87"/>
      <c r="CE311" s="87"/>
      <c r="CF311" s="87"/>
      <c r="CG311" s="87"/>
      <c r="CH311" s="87"/>
      <c r="CI311" s="87"/>
      <c r="CJ311" s="87"/>
      <c r="CK311" s="87"/>
      <c r="CL311" s="87"/>
      <c r="CM311" s="87"/>
      <c r="CN311" s="87"/>
      <c r="CO311" s="87"/>
      <c r="CP311" s="160"/>
      <c r="CQ311" s="76"/>
      <c r="CR311" s="76"/>
      <c r="CS311" s="76"/>
      <c r="CT311" s="62"/>
      <c r="CU311" s="62"/>
      <c r="CV311" s="62"/>
      <c r="CW311" s="62"/>
    </row>
    <row r="312" spans="3:101" hidden="1" outlineLevel="1" x14ac:dyDescent="0.2">
      <c r="C312" s="89" t="s">
        <v>106</v>
      </c>
      <c r="D312" s="86" t="s">
        <v>353</v>
      </c>
      <c r="E312" s="87"/>
      <c r="F312" s="87"/>
      <c r="G312" s="87"/>
      <c r="H312" s="87">
        <v>1</v>
      </c>
      <c r="I312" s="87"/>
      <c r="J312" s="87"/>
      <c r="K312" s="87" t="s">
        <v>180</v>
      </c>
      <c r="L312" s="87" t="s">
        <v>289</v>
      </c>
      <c r="M312" s="87" t="s">
        <v>181</v>
      </c>
      <c r="N312" s="87"/>
      <c r="O312" s="87"/>
      <c r="P312" s="87"/>
      <c r="Q312" s="87"/>
      <c r="R312" s="87"/>
      <c r="S312" s="87"/>
      <c r="T312" s="87"/>
      <c r="U312" s="76"/>
      <c r="V312" s="76"/>
      <c r="W312" s="76"/>
      <c r="X312" s="76"/>
      <c r="Y312" s="76"/>
      <c r="Z312" s="76"/>
      <c r="AA312" s="76"/>
      <c r="AB312" s="76"/>
      <c r="AC312" s="76"/>
      <c r="AD312" s="76"/>
      <c r="AE312" s="76"/>
      <c r="AF312" s="76"/>
      <c r="AG312" s="76"/>
      <c r="AH312" s="76"/>
      <c r="AI312" s="76"/>
      <c r="AJ312" s="76"/>
      <c r="AK312" s="76"/>
      <c r="AL312" s="76"/>
      <c r="AM312" s="76" t="s">
        <v>176</v>
      </c>
      <c r="AN312" s="76"/>
      <c r="AO312" s="76"/>
      <c r="AP312" s="76"/>
      <c r="AQ312" s="76"/>
      <c r="AR312" s="76"/>
      <c r="AS312" s="76"/>
      <c r="AT312" s="76"/>
      <c r="AU312" s="76"/>
      <c r="AV312" s="76"/>
      <c r="AW312" s="76"/>
      <c r="AX312" s="76"/>
      <c r="AY312" s="76"/>
      <c r="AZ312" s="76"/>
      <c r="BA312" s="152" t="s">
        <v>106</v>
      </c>
      <c r="BB312" s="87"/>
      <c r="BC312" s="87"/>
      <c r="BD312" s="87"/>
      <c r="BE312" s="87"/>
      <c r="BF312" s="87"/>
      <c r="BG312" s="87"/>
      <c r="BH312" s="87"/>
      <c r="BI312" s="87"/>
      <c r="BJ312" s="153" t="s">
        <v>354</v>
      </c>
      <c r="BK312" s="125"/>
      <c r="BL312" s="76"/>
      <c r="BM312" s="86"/>
      <c r="BN312" s="165" t="s">
        <v>501</v>
      </c>
      <c r="BO312" s="166"/>
      <c r="BP312" s="167">
        <v>9</v>
      </c>
      <c r="BQ312" s="87"/>
      <c r="BR312" s="165">
        <v>9</v>
      </c>
      <c r="BS312" s="166"/>
      <c r="BT312" s="167">
        <v>7</v>
      </c>
      <c r="BU312" s="87"/>
      <c r="BV312" s="87"/>
      <c r="BW312" s="86"/>
      <c r="BX312" s="121" t="s">
        <v>501</v>
      </c>
      <c r="BY312" s="122"/>
      <c r="BZ312" s="123">
        <v>8</v>
      </c>
      <c r="CA312" s="87"/>
      <c r="CB312" s="161"/>
      <c r="CC312" s="87"/>
      <c r="CD312" s="121"/>
      <c r="CE312" s="122">
        <v>4</v>
      </c>
      <c r="CF312" s="122"/>
      <c r="CG312" s="123">
        <v>7</v>
      </c>
      <c r="CH312" s="87"/>
      <c r="CI312" s="87"/>
      <c r="CJ312" s="87"/>
      <c r="CK312" s="87"/>
      <c r="CL312" s="87"/>
      <c r="CM312" s="87"/>
      <c r="CN312" s="87"/>
      <c r="CO312" s="87"/>
      <c r="CP312" s="160"/>
      <c r="CQ312" s="76"/>
      <c r="CR312" s="76"/>
      <c r="CS312" s="76"/>
      <c r="CT312" s="62"/>
      <c r="CU312" s="62"/>
      <c r="CV312" s="62"/>
      <c r="CW312" s="62"/>
    </row>
    <row r="313" spans="3:101" hidden="1" outlineLevel="1" x14ac:dyDescent="0.2">
      <c r="C313" s="89" t="s">
        <v>107</v>
      </c>
      <c r="D313" s="86" t="s">
        <v>177</v>
      </c>
      <c r="E313" s="87"/>
      <c r="F313" s="87"/>
      <c r="G313" s="87"/>
      <c r="H313" s="87" t="s">
        <v>286</v>
      </c>
      <c r="I313" s="87"/>
      <c r="J313" s="87"/>
      <c r="K313" s="87" t="s">
        <v>230</v>
      </c>
      <c r="L313" s="87" t="s">
        <v>309</v>
      </c>
      <c r="M313" s="87" t="s">
        <v>231</v>
      </c>
      <c r="N313" s="87"/>
      <c r="O313" s="87"/>
      <c r="P313" s="87"/>
      <c r="Q313" s="87"/>
      <c r="R313" s="87"/>
      <c r="S313" s="87"/>
      <c r="T313" s="87"/>
      <c r="U313" s="76"/>
      <c r="V313" s="76"/>
      <c r="W313" s="76"/>
      <c r="X313" s="76"/>
      <c r="Y313" s="76"/>
      <c r="Z313" s="76"/>
      <c r="AA313" s="76"/>
      <c r="AB313" s="76"/>
      <c r="AC313" s="76"/>
      <c r="AD313" s="76"/>
      <c r="AE313" s="76"/>
      <c r="AF313" s="76"/>
      <c r="AG313" s="76"/>
      <c r="AH313" s="76"/>
      <c r="AI313" s="76"/>
      <c r="AJ313" s="76"/>
      <c r="AK313" s="76"/>
      <c r="AL313" s="76"/>
      <c r="AM313" s="76" t="s">
        <v>179</v>
      </c>
      <c r="AN313" s="76"/>
      <c r="AO313" s="76"/>
      <c r="AP313" s="76"/>
      <c r="AQ313" s="76"/>
      <c r="AR313" s="76"/>
      <c r="AS313" s="76"/>
      <c r="AT313" s="76"/>
      <c r="AU313" s="76"/>
      <c r="AV313" s="76"/>
      <c r="AW313" s="76"/>
      <c r="AX313" s="76"/>
      <c r="AY313" s="76"/>
      <c r="AZ313" s="76"/>
      <c r="BA313" s="152" t="s">
        <v>107</v>
      </c>
      <c r="BB313" s="87"/>
      <c r="BC313" s="87"/>
      <c r="BD313" s="87"/>
      <c r="BE313" s="87"/>
      <c r="BF313" s="87"/>
      <c r="BG313" s="87"/>
      <c r="BH313" s="87"/>
      <c r="BI313" s="87"/>
      <c r="BJ313" s="153" t="s">
        <v>355</v>
      </c>
      <c r="BK313" s="125"/>
      <c r="BL313" s="76"/>
      <c r="BM313" s="86"/>
      <c r="BN313" s="168" t="s">
        <v>522</v>
      </c>
      <c r="BO313" s="161"/>
      <c r="BP313" s="169">
        <v>8</v>
      </c>
      <c r="BQ313" s="87"/>
      <c r="BR313" s="168">
        <v>8</v>
      </c>
      <c r="BS313" s="161"/>
      <c r="BT313" s="169">
        <v>8</v>
      </c>
      <c r="BU313" s="87"/>
      <c r="BV313" s="87"/>
      <c r="BW313" s="86"/>
      <c r="BX313" s="124" t="s">
        <v>522</v>
      </c>
      <c r="BY313" s="87"/>
      <c r="BZ313" s="125">
        <v>9</v>
      </c>
      <c r="CA313" s="87"/>
      <c r="CB313" s="161"/>
      <c r="CC313" s="87"/>
      <c r="CD313" s="124"/>
      <c r="CE313" s="87">
        <v>5</v>
      </c>
      <c r="CF313" s="87"/>
      <c r="CG313" s="125">
        <v>6</v>
      </c>
      <c r="CH313" s="87"/>
      <c r="CI313" s="87"/>
      <c r="CJ313" s="87"/>
      <c r="CK313" s="87"/>
      <c r="CL313" s="87"/>
      <c r="CM313" s="87"/>
      <c r="CN313" s="87"/>
      <c r="CO313" s="87"/>
      <c r="CP313" s="160"/>
      <c r="CQ313" s="76"/>
      <c r="CR313" s="76"/>
      <c r="CS313" s="76"/>
      <c r="CT313" s="62"/>
      <c r="CU313" s="62"/>
      <c r="CV313" s="62"/>
      <c r="CW313" s="62"/>
    </row>
    <row r="314" spans="3:101" hidden="1" outlineLevel="1" x14ac:dyDescent="0.2">
      <c r="C314" s="89" t="s">
        <v>108</v>
      </c>
      <c r="D314" s="86" t="s">
        <v>180</v>
      </c>
      <c r="E314" s="87"/>
      <c r="F314" s="87"/>
      <c r="G314" s="87"/>
      <c r="H314" s="87"/>
      <c r="I314" s="87"/>
      <c r="J314" s="87"/>
      <c r="K314" s="87" t="s">
        <v>260</v>
      </c>
      <c r="L314" s="87" t="s">
        <v>324</v>
      </c>
      <c r="M314" s="87" t="s">
        <v>261</v>
      </c>
      <c r="N314" s="87"/>
      <c r="O314" s="87"/>
      <c r="P314" s="87"/>
      <c r="Q314" s="87"/>
      <c r="R314" s="87"/>
      <c r="S314" s="87"/>
      <c r="T314" s="87"/>
      <c r="U314" s="76"/>
      <c r="V314" s="76"/>
      <c r="W314" s="76"/>
      <c r="X314" s="76"/>
      <c r="Y314" s="76"/>
      <c r="Z314" s="76"/>
      <c r="AA314" s="76"/>
      <c r="AB314" s="76"/>
      <c r="AC314" s="76"/>
      <c r="AD314" s="76"/>
      <c r="AE314" s="76"/>
      <c r="AF314" s="76"/>
      <c r="AG314" s="76"/>
      <c r="AH314" s="76"/>
      <c r="AI314" s="76"/>
      <c r="AJ314" s="76"/>
      <c r="AK314" s="76"/>
      <c r="AL314" s="76"/>
      <c r="AM314" s="76" t="s">
        <v>182</v>
      </c>
      <c r="AN314" s="76"/>
      <c r="AO314" s="76"/>
      <c r="AP314" s="76"/>
      <c r="AQ314" s="76"/>
      <c r="AR314" s="76"/>
      <c r="AS314" s="76"/>
      <c r="AT314" s="76"/>
      <c r="AU314" s="76"/>
      <c r="AV314" s="76"/>
      <c r="AW314" s="76"/>
      <c r="AX314" s="76"/>
      <c r="AY314" s="76"/>
      <c r="AZ314" s="76"/>
      <c r="BA314" s="152" t="s">
        <v>108</v>
      </c>
      <c r="BB314" s="153" t="s">
        <v>286</v>
      </c>
      <c r="BC314" s="87"/>
      <c r="BD314" s="87"/>
      <c r="BE314" s="87"/>
      <c r="BF314" s="87"/>
      <c r="BG314" s="87"/>
      <c r="BH314" s="87"/>
      <c r="BI314" s="87"/>
      <c r="BJ314" s="153" t="s">
        <v>356</v>
      </c>
      <c r="BK314" s="154" t="s">
        <v>358</v>
      </c>
      <c r="BL314" s="76"/>
      <c r="BM314" s="86"/>
      <c r="BN314" s="168" t="s">
        <v>502</v>
      </c>
      <c r="BO314" s="161"/>
      <c r="BP314" s="169">
        <v>7</v>
      </c>
      <c r="BQ314" s="87"/>
      <c r="BR314" s="168">
        <v>7</v>
      </c>
      <c r="BS314" s="161"/>
      <c r="BT314" s="169" t="s">
        <v>553</v>
      </c>
      <c r="BU314" s="87"/>
      <c r="BV314" s="87"/>
      <c r="BW314" s="86"/>
      <c r="BX314" s="124" t="s">
        <v>502</v>
      </c>
      <c r="BY314" s="87"/>
      <c r="BZ314" s="125">
        <v>7</v>
      </c>
      <c r="CA314" s="87"/>
      <c r="CB314" s="87"/>
      <c r="CC314" s="87"/>
      <c r="CD314" s="124"/>
      <c r="CE314" s="87">
        <v>6</v>
      </c>
      <c r="CF314" s="87"/>
      <c r="CG314" s="125">
        <v>6</v>
      </c>
      <c r="CH314" s="87"/>
      <c r="CI314" s="87"/>
      <c r="CJ314" s="87"/>
      <c r="CK314" s="87"/>
      <c r="CL314" s="87"/>
      <c r="CM314" s="87"/>
      <c r="CN314" s="87"/>
      <c r="CO314" s="87"/>
      <c r="CP314" s="160"/>
      <c r="CQ314" s="76"/>
      <c r="CR314" s="76"/>
      <c r="CS314" s="76"/>
      <c r="CT314" s="62"/>
      <c r="CU314" s="62"/>
      <c r="CV314" s="62"/>
      <c r="CW314" s="62"/>
    </row>
    <row r="315" spans="3:101" hidden="1" outlineLevel="1" x14ac:dyDescent="0.2">
      <c r="C315" s="89" t="s">
        <v>109</v>
      </c>
      <c r="D315" s="86" t="s">
        <v>183</v>
      </c>
      <c r="E315" s="87"/>
      <c r="F315" s="87"/>
      <c r="G315" s="87"/>
      <c r="H315" s="87"/>
      <c r="I315" s="87"/>
      <c r="J315" s="87"/>
      <c r="K315" s="87" t="s">
        <v>191</v>
      </c>
      <c r="L315" s="87" t="s">
        <v>294</v>
      </c>
      <c r="M315" s="87" t="s">
        <v>192</v>
      </c>
      <c r="N315" s="87"/>
      <c r="O315" s="87"/>
      <c r="P315" s="87"/>
      <c r="Q315" s="87"/>
      <c r="R315" s="87"/>
      <c r="S315" s="87"/>
      <c r="T315" s="87"/>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152" t="s">
        <v>109</v>
      </c>
      <c r="BB315" s="87"/>
      <c r="BC315" s="87"/>
      <c r="BD315" s="87"/>
      <c r="BE315" s="87"/>
      <c r="BF315" s="87"/>
      <c r="BG315" s="87"/>
      <c r="BH315" s="87"/>
      <c r="BI315" s="87"/>
      <c r="BJ315" s="153" t="s">
        <v>357</v>
      </c>
      <c r="BK315" s="125"/>
      <c r="BL315" s="76"/>
      <c r="BM315" s="86"/>
      <c r="BN315" s="168" t="s">
        <v>503</v>
      </c>
      <c r="BO315" s="161"/>
      <c r="BP315" s="169">
        <v>6</v>
      </c>
      <c r="BQ315" s="87"/>
      <c r="BR315" s="168">
        <v>6</v>
      </c>
      <c r="BS315" s="161"/>
      <c r="BT315" s="169" t="s">
        <v>553</v>
      </c>
      <c r="BU315" s="87"/>
      <c r="BV315" s="87"/>
      <c r="BW315" s="86"/>
      <c r="BX315" s="124" t="s">
        <v>503</v>
      </c>
      <c r="BY315" s="87"/>
      <c r="BZ315" s="125">
        <v>6</v>
      </c>
      <c r="CA315" s="87"/>
      <c r="CB315" s="87"/>
      <c r="CC315" s="87"/>
      <c r="CD315" s="124"/>
      <c r="CE315" s="87">
        <v>7</v>
      </c>
      <c r="CF315" s="87"/>
      <c r="CG315" s="125">
        <v>6</v>
      </c>
      <c r="CH315" s="87"/>
      <c r="CI315" s="87"/>
      <c r="CJ315" s="87"/>
      <c r="CK315" s="87"/>
      <c r="CL315" s="87"/>
      <c r="CM315" s="87"/>
      <c r="CN315" s="87"/>
      <c r="CO315" s="87"/>
      <c r="CP315" s="160"/>
      <c r="CQ315" s="76"/>
      <c r="CR315" s="76"/>
      <c r="CS315" s="76"/>
      <c r="CT315" s="62"/>
      <c r="CU315" s="62"/>
      <c r="CV315" s="62"/>
      <c r="CW315" s="62"/>
    </row>
    <row r="316" spans="3:101" hidden="1" outlineLevel="1" x14ac:dyDescent="0.2">
      <c r="C316" s="89" t="s">
        <v>110</v>
      </c>
      <c r="D316" s="86" t="s">
        <v>185</v>
      </c>
      <c r="E316" s="87"/>
      <c r="F316" s="87"/>
      <c r="G316" s="87"/>
      <c r="H316" s="87"/>
      <c r="I316" s="87"/>
      <c r="J316" s="87"/>
      <c r="K316" s="87" t="s">
        <v>250</v>
      </c>
      <c r="L316" s="87" t="s">
        <v>319</v>
      </c>
      <c r="M316" s="87" t="s">
        <v>251</v>
      </c>
      <c r="N316" s="87"/>
      <c r="O316" s="87"/>
      <c r="P316" s="87"/>
      <c r="Q316" s="87"/>
      <c r="R316" s="87"/>
      <c r="S316" s="87"/>
      <c r="T316" s="87"/>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152" t="s">
        <v>110</v>
      </c>
      <c r="BB316" s="87"/>
      <c r="BC316" s="87"/>
      <c r="BD316" s="87"/>
      <c r="BE316" s="87"/>
      <c r="BF316" s="87"/>
      <c r="BG316" s="87"/>
      <c r="BH316" s="87"/>
      <c r="BI316" s="87"/>
      <c r="BJ316" s="153" t="s">
        <v>359</v>
      </c>
      <c r="BK316" s="125"/>
      <c r="BL316" s="76"/>
      <c r="BM316" s="86"/>
      <c r="BN316" s="168" t="s">
        <v>523</v>
      </c>
      <c r="BO316" s="161"/>
      <c r="BP316" s="169">
        <v>5</v>
      </c>
      <c r="BQ316" s="87"/>
      <c r="BR316" s="168">
        <v>5</v>
      </c>
      <c r="BS316" s="161"/>
      <c r="BT316" s="169" t="s">
        <v>553</v>
      </c>
      <c r="BU316" s="87"/>
      <c r="BV316" s="87"/>
      <c r="BW316" s="86"/>
      <c r="BX316" s="124" t="s">
        <v>523</v>
      </c>
      <c r="BY316" s="87"/>
      <c r="BZ316" s="125">
        <v>5</v>
      </c>
      <c r="CA316" s="87"/>
      <c r="CB316" s="87"/>
      <c r="CC316" s="87"/>
      <c r="CD316" s="124"/>
      <c r="CE316" s="87">
        <v>8</v>
      </c>
      <c r="CF316" s="87"/>
      <c r="CG316" s="125">
        <v>5</v>
      </c>
      <c r="CH316" s="87"/>
      <c r="CI316" s="87"/>
      <c r="CJ316" s="87"/>
      <c r="CK316" s="87"/>
      <c r="CL316" s="87"/>
      <c r="CM316" s="87"/>
      <c r="CN316" s="87"/>
      <c r="CO316" s="87"/>
      <c r="CP316" s="160"/>
      <c r="CQ316" s="76"/>
      <c r="CR316" s="76"/>
      <c r="CS316" s="76"/>
      <c r="CT316" s="62"/>
      <c r="CU316" s="62"/>
      <c r="CV316" s="62"/>
      <c r="CW316" s="62"/>
    </row>
    <row r="317" spans="3:101" hidden="1" outlineLevel="1" x14ac:dyDescent="0.2">
      <c r="C317" s="89" t="s">
        <v>360</v>
      </c>
      <c r="D317" s="86" t="s">
        <v>187</v>
      </c>
      <c r="E317" s="87"/>
      <c r="F317" s="87"/>
      <c r="G317" s="87"/>
      <c r="H317" s="87"/>
      <c r="I317" s="87"/>
      <c r="J317" s="87"/>
      <c r="K317" s="87" t="s">
        <v>278</v>
      </c>
      <c r="L317" s="87" t="s">
        <v>333</v>
      </c>
      <c r="M317" s="87" t="s">
        <v>279</v>
      </c>
      <c r="N317" s="87"/>
      <c r="O317" s="87"/>
      <c r="P317" s="87"/>
      <c r="Q317" s="87"/>
      <c r="R317" s="87"/>
      <c r="S317" s="87"/>
      <c r="T317" s="87"/>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152" t="s">
        <v>360</v>
      </c>
      <c r="BB317" s="87"/>
      <c r="BC317" s="87"/>
      <c r="BD317" s="87"/>
      <c r="BE317" s="87"/>
      <c r="BF317" s="87"/>
      <c r="BG317" s="87"/>
      <c r="BH317" s="87"/>
      <c r="BI317" s="87"/>
      <c r="BJ317" s="153" t="s">
        <v>360</v>
      </c>
      <c r="BK317" s="125"/>
      <c r="BL317" s="76"/>
      <c r="BM317" s="86"/>
      <c r="BN317" s="170" t="s">
        <v>500</v>
      </c>
      <c r="BO317" s="171"/>
      <c r="BP317" s="129">
        <v>4</v>
      </c>
      <c r="BQ317" s="87"/>
      <c r="BR317" s="170">
        <v>4</v>
      </c>
      <c r="BS317" s="171"/>
      <c r="BT317" s="129" t="s">
        <v>554</v>
      </c>
      <c r="BU317" s="87"/>
      <c r="BV317" s="87"/>
      <c r="BW317" s="86"/>
      <c r="BX317" s="126" t="s">
        <v>500</v>
      </c>
      <c r="BY317" s="127"/>
      <c r="BZ317" s="128">
        <v>4</v>
      </c>
      <c r="CA317" s="87"/>
      <c r="CB317" s="87"/>
      <c r="CC317" s="87"/>
      <c r="CD317" s="126"/>
      <c r="CE317" s="127">
        <v>9</v>
      </c>
      <c r="CF317" s="127"/>
      <c r="CG317" s="129">
        <v>48</v>
      </c>
      <c r="CH317" s="87"/>
      <c r="CI317" s="87"/>
      <c r="CJ317" s="87"/>
      <c r="CK317" s="87"/>
      <c r="CL317" s="87"/>
      <c r="CM317" s="87"/>
      <c r="CN317" s="87"/>
      <c r="CO317" s="87"/>
      <c r="CP317" s="160"/>
      <c r="CQ317" s="76"/>
      <c r="CR317" s="76"/>
      <c r="CS317" s="76"/>
      <c r="CT317" s="62"/>
      <c r="CU317" s="62"/>
      <c r="CV317" s="62"/>
      <c r="CW317" s="62"/>
    </row>
    <row r="318" spans="3:101" ht="13.8" hidden="1" outlineLevel="1" thickBot="1" x14ac:dyDescent="0.25">
      <c r="C318" s="89" t="s">
        <v>361</v>
      </c>
      <c r="D318" s="86" t="s">
        <v>189</v>
      </c>
      <c r="E318" s="87"/>
      <c r="F318" s="87"/>
      <c r="G318" s="87"/>
      <c r="H318" s="87"/>
      <c r="I318" s="87"/>
      <c r="J318" s="87"/>
      <c r="K318" s="87" t="s">
        <v>226</v>
      </c>
      <c r="L318" s="87" t="s">
        <v>307</v>
      </c>
      <c r="M318" s="87" t="s">
        <v>227</v>
      </c>
      <c r="N318" s="87"/>
      <c r="O318" s="87"/>
      <c r="P318" s="87"/>
      <c r="Q318" s="87"/>
      <c r="R318" s="87"/>
      <c r="S318" s="87"/>
      <c r="T318" s="87"/>
      <c r="U318" s="76"/>
      <c r="V318" s="76"/>
      <c r="W318" s="76"/>
      <c r="X318" s="76"/>
      <c r="Y318" s="76"/>
      <c r="Z318" s="76"/>
      <c r="AA318" s="76"/>
      <c r="AB318" s="76"/>
      <c r="AC318" s="76"/>
      <c r="AD318" s="76"/>
      <c r="AE318" s="76"/>
      <c r="AF318" s="76"/>
      <c r="AG318" s="76"/>
      <c r="AH318" s="76"/>
      <c r="AI318" s="76"/>
      <c r="AJ318" s="76"/>
      <c r="AK318" s="76"/>
      <c r="AL318" s="76"/>
      <c r="AM318" s="87"/>
      <c r="AN318" s="76"/>
      <c r="AO318" s="76"/>
      <c r="AP318" s="76"/>
      <c r="AQ318" s="76"/>
      <c r="AR318" s="76"/>
      <c r="AS318" s="76"/>
      <c r="AT318" s="76"/>
      <c r="AU318" s="76"/>
      <c r="AV318" s="76"/>
      <c r="AW318" s="76"/>
      <c r="AX318" s="76"/>
      <c r="AY318" s="76"/>
      <c r="AZ318" s="76"/>
      <c r="BA318" s="152" t="s">
        <v>361</v>
      </c>
      <c r="BB318" s="87"/>
      <c r="BC318" s="87"/>
      <c r="BD318" s="87"/>
      <c r="BE318" s="87"/>
      <c r="BF318" s="87"/>
      <c r="BG318" s="87"/>
      <c r="BH318" s="87"/>
      <c r="BI318" s="87"/>
      <c r="BJ318" s="153" t="s">
        <v>361</v>
      </c>
      <c r="BK318" s="125"/>
      <c r="BL318" s="76"/>
      <c r="BM318" s="86"/>
      <c r="BN318" s="87"/>
      <c r="BO318" s="87"/>
      <c r="BP318" s="87"/>
      <c r="BQ318" s="87"/>
      <c r="BR318" s="87"/>
      <c r="BS318" s="87"/>
      <c r="BT318" s="87"/>
      <c r="BU318" s="87"/>
      <c r="BV318" s="87"/>
      <c r="BW318" s="86"/>
      <c r="BX318" s="87"/>
      <c r="BY318" s="87"/>
      <c r="BZ318" s="87"/>
      <c r="CA318" s="87"/>
      <c r="CB318" s="87"/>
      <c r="CC318" s="87"/>
      <c r="CD318" s="87"/>
      <c r="CE318" s="87"/>
      <c r="CF318" s="87"/>
      <c r="CG318" s="87"/>
      <c r="CH318" s="87"/>
      <c r="CI318" s="87"/>
      <c r="CJ318" s="87"/>
      <c r="CK318" s="87"/>
      <c r="CL318" s="87"/>
      <c r="CM318" s="87"/>
      <c r="CN318" s="87"/>
      <c r="CO318" s="87"/>
      <c r="CP318" s="160"/>
      <c r="CQ318" s="76"/>
      <c r="CR318" s="76"/>
      <c r="CS318" s="76"/>
      <c r="CT318" s="62"/>
      <c r="CU318" s="62"/>
      <c r="CV318" s="62"/>
      <c r="CW318" s="62"/>
    </row>
    <row r="319" spans="3:101" ht="13.8" hidden="1" outlineLevel="1" thickBot="1" x14ac:dyDescent="0.25">
      <c r="C319" s="89" t="s">
        <v>362</v>
      </c>
      <c r="D319" s="90" t="s">
        <v>191</v>
      </c>
      <c r="E319" s="87"/>
      <c r="F319" s="87"/>
      <c r="G319" s="87"/>
      <c r="H319" s="87"/>
      <c r="I319" s="87"/>
      <c r="J319" s="87"/>
      <c r="K319" s="87" t="s">
        <v>274</v>
      </c>
      <c r="L319" s="87" t="s">
        <v>331</v>
      </c>
      <c r="M319" s="87" t="s">
        <v>275</v>
      </c>
      <c r="N319" s="87"/>
      <c r="O319" s="87"/>
      <c r="P319" s="87"/>
      <c r="Q319" s="87"/>
      <c r="R319" s="87"/>
      <c r="S319" s="87"/>
      <c r="T319" s="87"/>
      <c r="U319" s="76"/>
      <c r="V319" s="76"/>
      <c r="W319" s="76"/>
      <c r="X319" s="76"/>
      <c r="Y319" s="76"/>
      <c r="Z319" s="76"/>
      <c r="AA319" s="76"/>
      <c r="AB319" s="76"/>
      <c r="AC319" s="76"/>
      <c r="AD319" s="76"/>
      <c r="AE319" s="76"/>
      <c r="AF319" s="76"/>
      <c r="AG319" s="76"/>
      <c r="AH319" s="76"/>
      <c r="AI319" s="76"/>
      <c r="AJ319" s="76"/>
      <c r="AK319" s="76"/>
      <c r="AL319" s="76"/>
      <c r="AM319" s="87" t="s">
        <v>193</v>
      </c>
      <c r="AN319" s="76"/>
      <c r="AO319" s="76"/>
      <c r="AP319" s="76"/>
      <c r="AQ319" s="76"/>
      <c r="AR319" s="76"/>
      <c r="AS319" s="76"/>
      <c r="AT319" s="76"/>
      <c r="AU319" s="76"/>
      <c r="AV319" s="76"/>
      <c r="AW319" s="76"/>
      <c r="AX319" s="76"/>
      <c r="AY319" s="76"/>
      <c r="AZ319" s="76"/>
      <c r="BA319" s="152" t="s">
        <v>362</v>
      </c>
      <c r="BB319" s="87"/>
      <c r="BC319" s="87"/>
      <c r="BD319" s="87"/>
      <c r="BE319" s="87"/>
      <c r="BF319" s="87"/>
      <c r="BG319" s="87"/>
      <c r="BH319" s="87"/>
      <c r="BI319" s="87"/>
      <c r="BJ319" s="153" t="s">
        <v>362</v>
      </c>
      <c r="BK319" s="125"/>
      <c r="BL319" s="76"/>
      <c r="BM319" s="86"/>
      <c r="BN319" s="121" t="s">
        <v>524</v>
      </c>
      <c r="BO319" s="122"/>
      <c r="BP319" s="122"/>
      <c r="BQ319" s="122"/>
      <c r="BR319" s="122">
        <f>AZ22</f>
        <v>0</v>
      </c>
      <c r="BS319" s="122"/>
      <c r="BT319" s="167" t="str">
        <f>IFERROR(VLOOKUP(BR319,$BN$312:$BP$317,3,FALSE),"")</f>
        <v/>
      </c>
      <c r="BU319" s="87"/>
      <c r="BV319" s="172">
        <f>MAX(BT319:BT338)</f>
        <v>0</v>
      </c>
      <c r="BW319" s="86"/>
      <c r="BX319" s="121" t="s">
        <v>524</v>
      </c>
      <c r="BY319" s="122"/>
      <c r="BZ319" s="122"/>
      <c r="CA319" s="122"/>
      <c r="CB319" s="122">
        <f>AZ22</f>
        <v>0</v>
      </c>
      <c r="CC319" s="122"/>
      <c r="CD319" s="123" t="str">
        <f>IFERROR(VLOOKUP(CB319,$BX$312:$BZ$317,3,FALSE),"")</f>
        <v/>
      </c>
      <c r="CE319" s="87"/>
      <c r="CF319" s="130">
        <f>MAX(CD319:CD338)</f>
        <v>0</v>
      </c>
      <c r="CG319" s="87"/>
      <c r="CH319" s="131" t="str">
        <f>IFERROR(VLOOKUP(CF319,CE312:CG317,3,FALSE),"")</f>
        <v/>
      </c>
      <c r="CI319" s="87"/>
      <c r="CJ319" s="87"/>
      <c r="CK319" s="87"/>
      <c r="CL319" s="87"/>
      <c r="CM319" s="87"/>
      <c r="CN319" s="87"/>
      <c r="CO319" s="87"/>
      <c r="CP319" s="160"/>
      <c r="CQ319" s="76"/>
      <c r="CR319" s="76"/>
      <c r="CS319" s="76"/>
      <c r="CT319" s="62"/>
      <c r="CU319" s="62"/>
      <c r="CV319" s="62"/>
      <c r="CW319" s="62"/>
    </row>
    <row r="320" spans="3:101" ht="13.8" hidden="1" outlineLevel="1" thickBot="1" x14ac:dyDescent="0.25">
      <c r="C320" s="89" t="s">
        <v>363</v>
      </c>
      <c r="D320" s="90" t="s">
        <v>194</v>
      </c>
      <c r="E320" s="87"/>
      <c r="F320" s="87"/>
      <c r="G320" s="87"/>
      <c r="H320" s="87"/>
      <c r="I320" s="87"/>
      <c r="J320" s="87"/>
      <c r="K320" s="91" t="s">
        <v>183</v>
      </c>
      <c r="L320" s="87" t="s">
        <v>290</v>
      </c>
      <c r="M320" s="87" t="s">
        <v>184</v>
      </c>
      <c r="N320" s="87"/>
      <c r="O320" s="87"/>
      <c r="P320" s="87"/>
      <c r="Q320" s="87"/>
      <c r="R320" s="87"/>
      <c r="S320" s="87"/>
      <c r="T320" s="87"/>
      <c r="U320" s="76"/>
      <c r="V320" s="76"/>
      <c r="W320" s="76"/>
      <c r="X320" s="76"/>
      <c r="Y320" s="76"/>
      <c r="Z320" s="76"/>
      <c r="AA320" s="76"/>
      <c r="AB320" s="76"/>
      <c r="AC320" s="76"/>
      <c r="AD320" s="76"/>
      <c r="AE320" s="76"/>
      <c r="AF320" s="76"/>
      <c r="AG320" s="76"/>
      <c r="AH320" s="76"/>
      <c r="AI320" s="76"/>
      <c r="AJ320" s="76"/>
      <c r="AK320" s="76"/>
      <c r="AL320" s="76"/>
      <c r="AM320" s="87" t="s">
        <v>196</v>
      </c>
      <c r="AN320" s="76"/>
      <c r="AO320" s="76"/>
      <c r="AP320" s="76"/>
      <c r="AQ320" s="76"/>
      <c r="AR320" s="76"/>
      <c r="AS320" s="76"/>
      <c r="AT320" s="76"/>
      <c r="AU320" s="76"/>
      <c r="AV320" s="76"/>
      <c r="AW320" s="76"/>
      <c r="AX320" s="76"/>
      <c r="AY320" s="76"/>
      <c r="AZ320" s="76"/>
      <c r="BA320" s="152" t="s">
        <v>363</v>
      </c>
      <c r="BB320" s="87"/>
      <c r="BC320" s="87"/>
      <c r="BD320" s="87"/>
      <c r="BE320" s="87"/>
      <c r="BF320" s="87"/>
      <c r="BG320" s="87"/>
      <c r="BH320" s="87"/>
      <c r="BI320" s="87"/>
      <c r="BJ320" s="153" t="s">
        <v>363</v>
      </c>
      <c r="BK320" s="125"/>
      <c r="BL320" s="76"/>
      <c r="BM320" s="86"/>
      <c r="BN320" s="124" t="s">
        <v>525</v>
      </c>
      <c r="BO320" s="87"/>
      <c r="BP320" s="87"/>
      <c r="BQ320" s="87"/>
      <c r="BR320" s="87">
        <f>AZ44</f>
        <v>0</v>
      </c>
      <c r="BS320" s="87"/>
      <c r="BT320" s="169" t="str">
        <f t="shared" ref="BT320:BT338" si="1">IFERROR(VLOOKUP(BR320,$BN$312:$BP$317,3,FALSE),"")</f>
        <v/>
      </c>
      <c r="BU320" s="87"/>
      <c r="BV320" s="87"/>
      <c r="BW320" s="86"/>
      <c r="BX320" s="124" t="s">
        <v>525</v>
      </c>
      <c r="BY320" s="87"/>
      <c r="BZ320" s="87"/>
      <c r="CA320" s="87"/>
      <c r="CB320" s="87">
        <f>AZ44</f>
        <v>0</v>
      </c>
      <c r="CC320" s="87"/>
      <c r="CD320" s="125" t="str">
        <f t="shared" ref="CD320:CD337" si="2">IFERROR(VLOOKUP(CB320,$BX$312:$BZ$317,3,FALSE),"")</f>
        <v/>
      </c>
      <c r="CE320" s="87"/>
      <c r="CF320" s="87"/>
      <c r="CG320" s="87"/>
      <c r="CH320" s="161" t="s">
        <v>555</v>
      </c>
      <c r="CI320" s="87"/>
      <c r="CJ320" s="87"/>
      <c r="CK320" s="87"/>
      <c r="CL320" s="87"/>
      <c r="CM320" s="87"/>
      <c r="CN320" s="87"/>
      <c r="CO320" s="87"/>
      <c r="CP320" s="160"/>
      <c r="CQ320" s="76"/>
      <c r="CR320" s="76"/>
      <c r="CS320" s="76"/>
      <c r="CT320" s="62"/>
      <c r="CU320" s="62"/>
      <c r="CV320" s="62"/>
      <c r="CW320" s="62"/>
    </row>
    <row r="321" spans="3:101" ht="13.8" hidden="1" outlineLevel="1" thickBot="1" x14ac:dyDescent="0.25">
      <c r="C321" s="89" t="s">
        <v>364</v>
      </c>
      <c r="D321" s="90" t="s">
        <v>197</v>
      </c>
      <c r="E321" s="87"/>
      <c r="F321" s="87"/>
      <c r="G321" s="87"/>
      <c r="H321" s="87"/>
      <c r="I321" s="87"/>
      <c r="J321" s="87"/>
      <c r="K321" s="87" t="s">
        <v>236</v>
      </c>
      <c r="L321" s="87" t="s">
        <v>312</v>
      </c>
      <c r="M321" s="87" t="s">
        <v>237</v>
      </c>
      <c r="N321" s="87"/>
      <c r="O321" s="87"/>
      <c r="P321" s="87"/>
      <c r="Q321" s="87"/>
      <c r="R321" s="87"/>
      <c r="S321" s="87"/>
      <c r="T321" s="87"/>
      <c r="U321" s="76"/>
      <c r="V321" s="76"/>
      <c r="W321" s="76"/>
      <c r="X321" s="76"/>
      <c r="Y321" s="76"/>
      <c r="Z321" s="76"/>
      <c r="AA321" s="76"/>
      <c r="AB321" s="76"/>
      <c r="AC321" s="76"/>
      <c r="AD321" s="76"/>
      <c r="AE321" s="76"/>
      <c r="AF321" s="76"/>
      <c r="AG321" s="76"/>
      <c r="AH321" s="76"/>
      <c r="AI321" s="76"/>
      <c r="AJ321" s="76"/>
      <c r="AK321" s="76"/>
      <c r="AL321" s="76"/>
      <c r="AM321" s="87" t="s">
        <v>199</v>
      </c>
      <c r="AN321" s="76"/>
      <c r="AO321" s="76"/>
      <c r="AP321" s="76"/>
      <c r="AQ321" s="76"/>
      <c r="AR321" s="76"/>
      <c r="AS321" s="76"/>
      <c r="AT321" s="76"/>
      <c r="AU321" s="76"/>
      <c r="AV321" s="76"/>
      <c r="AW321" s="76"/>
      <c r="AX321" s="76"/>
      <c r="AY321" s="76"/>
      <c r="AZ321" s="76"/>
      <c r="BA321" s="152" t="s">
        <v>364</v>
      </c>
      <c r="BB321" s="87"/>
      <c r="BC321" s="87"/>
      <c r="BD321" s="87"/>
      <c r="BE321" s="87"/>
      <c r="BF321" s="87"/>
      <c r="BG321" s="87"/>
      <c r="BH321" s="87"/>
      <c r="BI321" s="87"/>
      <c r="BJ321" s="153" t="s">
        <v>364</v>
      </c>
      <c r="BK321" s="125"/>
      <c r="BL321" s="76"/>
      <c r="BM321" s="86"/>
      <c r="BN321" s="124" t="s">
        <v>526</v>
      </c>
      <c r="BO321" s="87"/>
      <c r="BP321" s="87"/>
      <c r="BQ321" s="87"/>
      <c r="BR321" s="87">
        <f>調査票3校目4校目!AZ22</f>
        <v>0</v>
      </c>
      <c r="BS321" s="87"/>
      <c r="BT321" s="169" t="str">
        <f t="shared" si="1"/>
        <v/>
      </c>
      <c r="BU321" s="87"/>
      <c r="BV321" s="173" t="str">
        <f>IFERROR(VLOOKUP(BV319,BR312:BT317,3,FALSE),"")</f>
        <v/>
      </c>
      <c r="BW321" s="86"/>
      <c r="BX321" s="124" t="s">
        <v>526</v>
      </c>
      <c r="BY321" s="87"/>
      <c r="BZ321" s="87"/>
      <c r="CA321" s="87"/>
      <c r="CB321" s="87">
        <f>調査票3校目4校目!AZ22</f>
        <v>0</v>
      </c>
      <c r="CC321" s="87"/>
      <c r="CD321" s="125" t="str">
        <f t="shared" si="2"/>
        <v/>
      </c>
      <c r="CE321" s="87"/>
      <c r="CF321" s="87"/>
      <c r="CG321" s="87"/>
      <c r="CH321" s="179" t="s">
        <v>557</v>
      </c>
      <c r="CI321" s="179" t="s">
        <v>558</v>
      </c>
      <c r="CJ321" s="87"/>
      <c r="CK321" s="87"/>
      <c r="CL321" s="87"/>
      <c r="CM321" s="87"/>
      <c r="CN321" s="87"/>
      <c r="CO321" s="87"/>
      <c r="CP321" s="160"/>
      <c r="CQ321" s="76"/>
      <c r="CR321" s="76"/>
      <c r="CS321" s="76"/>
      <c r="CT321" s="62"/>
      <c r="CU321" s="62"/>
      <c r="CV321" s="62"/>
      <c r="CW321" s="62"/>
    </row>
    <row r="322" spans="3:101" hidden="1" outlineLevel="1" x14ac:dyDescent="0.2">
      <c r="C322" s="89" t="s">
        <v>365</v>
      </c>
      <c r="D322" s="86" t="s">
        <v>200</v>
      </c>
      <c r="E322" s="87"/>
      <c r="F322" s="87"/>
      <c r="G322" s="87"/>
      <c r="H322" s="87"/>
      <c r="I322" s="87"/>
      <c r="J322" s="87"/>
      <c r="K322" s="87" t="s">
        <v>270</v>
      </c>
      <c r="L322" s="87" t="s">
        <v>329</v>
      </c>
      <c r="M322" s="87" t="s">
        <v>271</v>
      </c>
      <c r="N322" s="87"/>
      <c r="O322" s="87"/>
      <c r="P322" s="87"/>
      <c r="Q322" s="87"/>
      <c r="R322" s="87"/>
      <c r="S322" s="87"/>
      <c r="T322" s="87"/>
      <c r="U322" s="76"/>
      <c r="V322" s="76"/>
      <c r="W322" s="76"/>
      <c r="X322" s="76"/>
      <c r="Y322" s="76"/>
      <c r="Z322" s="76"/>
      <c r="AA322" s="76"/>
      <c r="AB322" s="76"/>
      <c r="AC322" s="76"/>
      <c r="AD322" s="76"/>
      <c r="AE322" s="76"/>
      <c r="AF322" s="76"/>
      <c r="AG322" s="76"/>
      <c r="AH322" s="76"/>
      <c r="AI322" s="76"/>
      <c r="AJ322" s="76"/>
      <c r="AK322" s="76"/>
      <c r="AL322" s="76"/>
      <c r="AM322" s="87" t="s">
        <v>202</v>
      </c>
      <c r="AN322" s="76"/>
      <c r="AO322" s="76"/>
      <c r="AP322" s="76"/>
      <c r="AQ322" s="76"/>
      <c r="AR322" s="76"/>
      <c r="AS322" s="76"/>
      <c r="AT322" s="76"/>
      <c r="AU322" s="76"/>
      <c r="AV322" s="76"/>
      <c r="AW322" s="76"/>
      <c r="AX322" s="76"/>
      <c r="AY322" s="76"/>
      <c r="AZ322" s="76"/>
      <c r="BA322" s="152" t="s">
        <v>365</v>
      </c>
      <c r="BB322" s="87"/>
      <c r="BC322" s="87"/>
      <c r="BD322" s="87"/>
      <c r="BE322" s="87"/>
      <c r="BF322" s="87"/>
      <c r="BG322" s="87"/>
      <c r="BH322" s="87"/>
      <c r="BI322" s="87"/>
      <c r="BJ322" s="153" t="s">
        <v>365</v>
      </c>
      <c r="BK322" s="125"/>
      <c r="BL322" s="76"/>
      <c r="BM322" s="86"/>
      <c r="BN322" s="124" t="s">
        <v>527</v>
      </c>
      <c r="BO322" s="87"/>
      <c r="BP322" s="87"/>
      <c r="BQ322" s="87"/>
      <c r="BR322" s="87">
        <f>調査票3校目4校目!AZ44</f>
        <v>0</v>
      </c>
      <c r="BS322" s="87"/>
      <c r="BT322" s="169" t="str">
        <f t="shared" si="1"/>
        <v/>
      </c>
      <c r="BU322" s="87"/>
      <c r="BV322" s="161" t="s">
        <v>555</v>
      </c>
      <c r="BW322" s="86"/>
      <c r="BX322" s="124" t="s">
        <v>527</v>
      </c>
      <c r="BY322" s="87"/>
      <c r="BZ322" s="87"/>
      <c r="CA322" s="87"/>
      <c r="CB322" s="87">
        <f>調査票3校目4校目!AZ44</f>
        <v>0</v>
      </c>
      <c r="CC322" s="87"/>
      <c r="CD322" s="125" t="str">
        <f t="shared" si="2"/>
        <v/>
      </c>
      <c r="CE322" s="87"/>
      <c r="CF322" s="87"/>
      <c r="CG322" s="87"/>
      <c r="CH322" s="179"/>
      <c r="CI322" s="179"/>
      <c r="CJ322" s="87"/>
      <c r="CK322" s="87"/>
      <c r="CL322" s="87"/>
      <c r="CM322" s="87"/>
      <c r="CN322" s="87"/>
      <c r="CO322" s="87"/>
      <c r="CP322" s="160"/>
      <c r="CQ322" s="76"/>
      <c r="CR322" s="76"/>
      <c r="CS322" s="76"/>
      <c r="CT322" s="62"/>
      <c r="CU322" s="62"/>
      <c r="CV322" s="62"/>
      <c r="CW322" s="62"/>
    </row>
    <row r="323" spans="3:101" hidden="1" outlineLevel="1" x14ac:dyDescent="0.2">
      <c r="C323" s="89" t="s">
        <v>366</v>
      </c>
      <c r="D323" s="86" t="s">
        <v>203</v>
      </c>
      <c r="E323" s="87"/>
      <c r="F323" s="87"/>
      <c r="G323" s="87"/>
      <c r="H323" s="87"/>
      <c r="I323" s="87"/>
      <c r="J323" s="87"/>
      <c r="K323" s="87" t="s">
        <v>197</v>
      </c>
      <c r="L323" s="87" t="s">
        <v>296</v>
      </c>
      <c r="M323" s="87" t="s">
        <v>198</v>
      </c>
      <c r="N323" s="87"/>
      <c r="O323" s="87"/>
      <c r="P323" s="87"/>
      <c r="Q323" s="87"/>
      <c r="R323" s="87"/>
      <c r="S323" s="87"/>
      <c r="T323" s="87"/>
      <c r="U323" s="76"/>
      <c r="V323" s="76"/>
      <c r="W323" s="76"/>
      <c r="X323" s="76"/>
      <c r="Y323" s="76"/>
      <c r="Z323" s="76"/>
      <c r="AA323" s="76"/>
      <c r="AB323" s="76"/>
      <c r="AC323" s="76"/>
      <c r="AD323" s="76"/>
      <c r="AE323" s="76"/>
      <c r="AF323" s="76"/>
      <c r="AG323" s="76"/>
      <c r="AH323" s="76"/>
      <c r="AI323" s="76"/>
      <c r="AJ323" s="76"/>
      <c r="AK323" s="76"/>
      <c r="AL323" s="76"/>
      <c r="AM323" s="87" t="s">
        <v>205</v>
      </c>
      <c r="AN323" s="76"/>
      <c r="AO323" s="76"/>
      <c r="AP323" s="76"/>
      <c r="AQ323" s="76"/>
      <c r="AR323" s="76"/>
      <c r="AS323" s="76"/>
      <c r="AT323" s="76"/>
      <c r="AU323" s="76"/>
      <c r="AV323" s="76"/>
      <c r="AW323" s="76"/>
      <c r="AX323" s="76"/>
      <c r="AY323" s="76"/>
      <c r="AZ323" s="76"/>
      <c r="BA323" s="152" t="s">
        <v>366</v>
      </c>
      <c r="BB323" s="87"/>
      <c r="BC323" s="87"/>
      <c r="BD323" s="87"/>
      <c r="BE323" s="87"/>
      <c r="BF323" s="87"/>
      <c r="BG323" s="87"/>
      <c r="BH323" s="87"/>
      <c r="BI323" s="87"/>
      <c r="BJ323" s="153" t="s">
        <v>366</v>
      </c>
      <c r="BK323" s="125"/>
      <c r="BL323" s="76"/>
      <c r="BM323" s="86"/>
      <c r="BN323" s="124" t="s">
        <v>528</v>
      </c>
      <c r="BO323" s="87"/>
      <c r="BP323" s="87"/>
      <c r="BQ323" s="87"/>
      <c r="BR323" s="87">
        <f>調査票5校目6校目!AZ22</f>
        <v>0</v>
      </c>
      <c r="BS323" s="87"/>
      <c r="BT323" s="169" t="str">
        <f t="shared" si="1"/>
        <v/>
      </c>
      <c r="BU323" s="87"/>
      <c r="BV323" s="231" t="s">
        <v>556</v>
      </c>
      <c r="BW323" s="86"/>
      <c r="BX323" s="124" t="s">
        <v>528</v>
      </c>
      <c r="BY323" s="87"/>
      <c r="BZ323" s="87"/>
      <c r="CA323" s="87"/>
      <c r="CB323" s="87">
        <f>調査票5校目6校目!AZ22</f>
        <v>0</v>
      </c>
      <c r="CC323" s="87"/>
      <c r="CD323" s="125" t="str">
        <f t="shared" si="2"/>
        <v/>
      </c>
      <c r="CE323" s="87"/>
      <c r="CF323" s="87"/>
      <c r="CG323" s="87"/>
      <c r="CH323" s="179"/>
      <c r="CI323" s="179"/>
      <c r="CJ323" s="87"/>
      <c r="CK323" s="87"/>
      <c r="CL323" s="87"/>
      <c r="CM323" s="87"/>
      <c r="CN323" s="87"/>
      <c r="CO323" s="87"/>
      <c r="CP323" s="160"/>
      <c r="CQ323" s="76"/>
      <c r="CR323" s="76"/>
      <c r="CS323" s="76"/>
      <c r="CT323" s="62"/>
      <c r="CU323" s="62"/>
      <c r="CV323" s="62"/>
      <c r="CW323" s="62"/>
    </row>
    <row r="324" spans="3:101" hidden="1" outlineLevel="1" x14ac:dyDescent="0.2">
      <c r="C324" s="89" t="s">
        <v>368</v>
      </c>
      <c r="D324" s="86" t="s">
        <v>206</v>
      </c>
      <c r="E324" s="87"/>
      <c r="F324" s="87"/>
      <c r="G324" s="87"/>
      <c r="H324" s="87"/>
      <c r="I324" s="87"/>
      <c r="J324" s="87"/>
      <c r="K324" s="87" t="s">
        <v>252</v>
      </c>
      <c r="L324" s="87" t="s">
        <v>320</v>
      </c>
      <c r="M324" s="87" t="s">
        <v>253</v>
      </c>
      <c r="N324" s="87"/>
      <c r="O324" s="87"/>
      <c r="P324" s="87"/>
      <c r="Q324" s="87"/>
      <c r="R324" s="87"/>
      <c r="S324" s="87"/>
      <c r="T324" s="87"/>
      <c r="U324" s="76"/>
      <c r="V324" s="76"/>
      <c r="W324" s="76"/>
      <c r="X324" s="76"/>
      <c r="Y324" s="76"/>
      <c r="Z324" s="76"/>
      <c r="AA324" s="76"/>
      <c r="AB324" s="76"/>
      <c r="AC324" s="76"/>
      <c r="AD324" s="76"/>
      <c r="AE324" s="76"/>
      <c r="AF324" s="76"/>
      <c r="AG324" s="76"/>
      <c r="AH324" s="76"/>
      <c r="AI324" s="76"/>
      <c r="AJ324" s="76"/>
      <c r="AK324" s="76"/>
      <c r="AL324" s="76"/>
      <c r="AM324" s="87"/>
      <c r="AN324" s="76"/>
      <c r="AO324" s="76"/>
      <c r="AP324" s="76"/>
      <c r="AQ324" s="76"/>
      <c r="AR324" s="76"/>
      <c r="AS324" s="76"/>
      <c r="AT324" s="76"/>
      <c r="AU324" s="76"/>
      <c r="AV324" s="76"/>
      <c r="AW324" s="76"/>
      <c r="AX324" s="76"/>
      <c r="AY324" s="76"/>
      <c r="AZ324" s="76"/>
      <c r="BA324" s="152" t="s">
        <v>368</v>
      </c>
      <c r="BB324" s="87"/>
      <c r="BC324" s="87"/>
      <c r="BD324" s="87"/>
      <c r="BE324" s="87"/>
      <c r="BF324" s="87"/>
      <c r="BG324" s="87"/>
      <c r="BH324" s="87"/>
      <c r="BI324" s="87"/>
      <c r="BJ324" s="87"/>
      <c r="BK324" s="125"/>
      <c r="BL324" s="76"/>
      <c r="BM324" s="86"/>
      <c r="BN324" s="124" t="s">
        <v>529</v>
      </c>
      <c r="BO324" s="87"/>
      <c r="BP324" s="87"/>
      <c r="BQ324" s="87"/>
      <c r="BR324" s="87">
        <f>調査票5校目6校目!AZ44</f>
        <v>0</v>
      </c>
      <c r="BS324" s="87"/>
      <c r="BT324" s="169" t="str">
        <f t="shared" si="1"/>
        <v/>
      </c>
      <c r="BU324" s="87"/>
      <c r="BV324" s="231"/>
      <c r="BW324" s="86"/>
      <c r="BX324" s="124" t="s">
        <v>529</v>
      </c>
      <c r="BY324" s="87"/>
      <c r="BZ324" s="87"/>
      <c r="CA324" s="87"/>
      <c r="CB324" s="87">
        <f>調査票5校目6校目!AZ44</f>
        <v>0</v>
      </c>
      <c r="CC324" s="87"/>
      <c r="CD324" s="125" t="str">
        <f t="shared" si="2"/>
        <v/>
      </c>
      <c r="CE324" s="87"/>
      <c r="CF324" s="87"/>
      <c r="CG324" s="87"/>
      <c r="CH324" s="179"/>
      <c r="CI324" s="179"/>
      <c r="CJ324" s="87"/>
      <c r="CK324" s="87"/>
      <c r="CL324" s="87"/>
      <c r="CM324" s="87"/>
      <c r="CN324" s="87"/>
      <c r="CO324" s="87"/>
      <c r="CP324" s="160"/>
      <c r="CQ324" s="76"/>
      <c r="CR324" s="76"/>
      <c r="CS324" s="76"/>
      <c r="CT324" s="62"/>
      <c r="CU324" s="62"/>
      <c r="CV324" s="62"/>
      <c r="CW324" s="62"/>
    </row>
    <row r="325" spans="3:101" hidden="1" outlineLevel="1" x14ac:dyDescent="0.2">
      <c r="C325" s="89" t="s">
        <v>369</v>
      </c>
      <c r="D325" s="86" t="s">
        <v>208</v>
      </c>
      <c r="E325" s="87"/>
      <c r="F325" s="87"/>
      <c r="G325" s="87"/>
      <c r="H325" s="87"/>
      <c r="I325" s="87"/>
      <c r="J325" s="87"/>
      <c r="K325" s="87" t="s">
        <v>258</v>
      </c>
      <c r="L325" s="87" t="s">
        <v>323</v>
      </c>
      <c r="M325" s="87" t="s">
        <v>259</v>
      </c>
      <c r="N325" s="87"/>
      <c r="O325" s="87"/>
      <c r="P325" s="87"/>
      <c r="Q325" s="87"/>
      <c r="R325" s="87"/>
      <c r="S325" s="87"/>
      <c r="T325" s="87"/>
      <c r="U325" s="76"/>
      <c r="V325" s="76"/>
      <c r="W325" s="76"/>
      <c r="X325" s="76"/>
      <c r="Y325" s="76"/>
      <c r="Z325" s="76"/>
      <c r="AA325" s="76"/>
      <c r="AB325" s="76"/>
      <c r="AC325" s="76"/>
      <c r="AD325" s="76"/>
      <c r="AE325" s="76"/>
      <c r="AF325" s="76"/>
      <c r="AG325" s="76"/>
      <c r="AH325" s="76"/>
      <c r="AI325" s="76"/>
      <c r="AJ325" s="76"/>
      <c r="AK325" s="76"/>
      <c r="AL325" s="76"/>
      <c r="AM325" s="87"/>
      <c r="AN325" s="76"/>
      <c r="AO325" s="76"/>
      <c r="AP325" s="76"/>
      <c r="AQ325" s="76"/>
      <c r="AR325" s="76"/>
      <c r="AS325" s="76"/>
      <c r="AT325" s="76"/>
      <c r="AU325" s="76"/>
      <c r="AV325" s="76"/>
      <c r="AW325" s="76"/>
      <c r="AX325" s="76"/>
      <c r="AY325" s="76"/>
      <c r="AZ325" s="76"/>
      <c r="BA325" s="152" t="s">
        <v>369</v>
      </c>
      <c r="BB325" s="87"/>
      <c r="BC325" s="87"/>
      <c r="BD325" s="87"/>
      <c r="BE325" s="87"/>
      <c r="BF325" s="87"/>
      <c r="BG325" s="87"/>
      <c r="BH325" s="87"/>
      <c r="BI325" s="87"/>
      <c r="BJ325" s="87"/>
      <c r="BK325" s="125"/>
      <c r="BL325" s="76"/>
      <c r="BM325" s="86"/>
      <c r="BN325" s="124" t="s">
        <v>530</v>
      </c>
      <c r="BO325" s="87"/>
      <c r="BP325" s="87"/>
      <c r="BQ325" s="87"/>
      <c r="BR325" s="87">
        <f>調査票7校目8校目!AZ22</f>
        <v>0</v>
      </c>
      <c r="BS325" s="87"/>
      <c r="BT325" s="169" t="str">
        <f t="shared" si="1"/>
        <v/>
      </c>
      <c r="BU325" s="87"/>
      <c r="BV325" s="231"/>
      <c r="BW325" s="86"/>
      <c r="BX325" s="124" t="s">
        <v>530</v>
      </c>
      <c r="BY325" s="87"/>
      <c r="BZ325" s="87"/>
      <c r="CA325" s="87"/>
      <c r="CB325" s="87">
        <f>調査票7校目8校目!AZ22</f>
        <v>0</v>
      </c>
      <c r="CC325" s="87"/>
      <c r="CD325" s="125" t="str">
        <f t="shared" si="2"/>
        <v/>
      </c>
      <c r="CE325" s="87"/>
      <c r="CF325" s="87"/>
      <c r="CG325" s="87"/>
      <c r="CH325" s="179"/>
      <c r="CI325" s="179"/>
      <c r="CJ325" s="87"/>
      <c r="CK325" s="87"/>
      <c r="CL325" s="87"/>
      <c r="CM325" s="87"/>
      <c r="CN325" s="87"/>
      <c r="CO325" s="87"/>
      <c r="CP325" s="160"/>
      <c r="CQ325" s="76"/>
      <c r="CR325" s="76"/>
      <c r="CS325" s="76"/>
      <c r="CT325" s="62"/>
      <c r="CU325" s="62"/>
      <c r="CV325" s="62"/>
      <c r="CW325" s="62"/>
    </row>
    <row r="326" spans="3:101" hidden="1" outlineLevel="1" x14ac:dyDescent="0.2">
      <c r="C326" s="89" t="s">
        <v>370</v>
      </c>
      <c r="D326" s="86" t="s">
        <v>210</v>
      </c>
      <c r="E326" s="87"/>
      <c r="F326" s="87"/>
      <c r="G326" s="87"/>
      <c r="H326" s="87"/>
      <c r="I326" s="87"/>
      <c r="J326" s="87"/>
      <c r="K326" s="91" t="s">
        <v>262</v>
      </c>
      <c r="L326" s="87" t="s">
        <v>325</v>
      </c>
      <c r="M326" s="87" t="s">
        <v>263</v>
      </c>
      <c r="N326" s="87"/>
      <c r="O326" s="87"/>
      <c r="P326" s="87"/>
      <c r="Q326" s="87"/>
      <c r="R326" s="87"/>
      <c r="S326" s="87"/>
      <c r="T326" s="87"/>
      <c r="U326" s="76"/>
      <c r="V326" s="76"/>
      <c r="W326" s="76"/>
      <c r="X326" s="76"/>
      <c r="Y326" s="76"/>
      <c r="Z326" s="76"/>
      <c r="AA326" s="76"/>
      <c r="AB326" s="76"/>
      <c r="AC326" s="76"/>
      <c r="AD326" s="76"/>
      <c r="AE326" s="76"/>
      <c r="AF326" s="76"/>
      <c r="AG326" s="76"/>
      <c r="AH326" s="76"/>
      <c r="AI326" s="76"/>
      <c r="AJ326" s="76"/>
      <c r="AK326" s="76"/>
      <c r="AL326" s="76"/>
      <c r="AM326" s="87" t="s">
        <v>212</v>
      </c>
      <c r="AN326" s="76"/>
      <c r="AO326" s="76"/>
      <c r="AP326" s="76"/>
      <c r="AQ326" s="76"/>
      <c r="AR326" s="76"/>
      <c r="AS326" s="76"/>
      <c r="AT326" s="76"/>
      <c r="AU326" s="76"/>
      <c r="AV326" s="76"/>
      <c r="AW326" s="76"/>
      <c r="AX326" s="76"/>
      <c r="AY326" s="76"/>
      <c r="AZ326" s="76"/>
      <c r="BA326" s="152" t="s">
        <v>370</v>
      </c>
      <c r="BB326" s="87"/>
      <c r="BC326" s="87"/>
      <c r="BD326" s="87"/>
      <c r="BE326" s="87"/>
      <c r="BF326" s="87"/>
      <c r="BG326" s="87"/>
      <c r="BH326" s="87"/>
      <c r="BI326" s="87"/>
      <c r="BJ326" s="87"/>
      <c r="BK326" s="125"/>
      <c r="BL326" s="76"/>
      <c r="BM326" s="86"/>
      <c r="BN326" s="124" t="s">
        <v>531</v>
      </c>
      <c r="BO326" s="87"/>
      <c r="BP326" s="87"/>
      <c r="BQ326" s="87"/>
      <c r="BR326" s="87">
        <f>調査票7校目8校目!AZ44</f>
        <v>0</v>
      </c>
      <c r="BS326" s="87"/>
      <c r="BT326" s="169" t="str">
        <f t="shared" si="1"/>
        <v/>
      </c>
      <c r="BU326" s="87"/>
      <c r="BV326" s="231"/>
      <c r="BW326" s="86"/>
      <c r="BX326" s="124" t="s">
        <v>531</v>
      </c>
      <c r="BY326" s="87"/>
      <c r="BZ326" s="87"/>
      <c r="CA326" s="87"/>
      <c r="CB326" s="87">
        <f>調査票7校目8校目!AZ44</f>
        <v>0</v>
      </c>
      <c r="CC326" s="87"/>
      <c r="CD326" s="125" t="str">
        <f t="shared" si="2"/>
        <v/>
      </c>
      <c r="CE326" s="87"/>
      <c r="CF326" s="87"/>
      <c r="CG326" s="87"/>
      <c r="CH326" s="179"/>
      <c r="CI326" s="179"/>
      <c r="CJ326" s="87"/>
      <c r="CK326" s="87"/>
      <c r="CL326" s="87"/>
      <c r="CM326" s="87"/>
      <c r="CN326" s="87"/>
      <c r="CO326" s="87"/>
      <c r="CP326" s="160"/>
      <c r="CQ326" s="76"/>
      <c r="CR326" s="76"/>
      <c r="CS326" s="76"/>
      <c r="CT326" s="62"/>
      <c r="CU326" s="62"/>
      <c r="CV326" s="62"/>
      <c r="CW326" s="62"/>
    </row>
    <row r="327" spans="3:101" hidden="1" outlineLevel="1" x14ac:dyDescent="0.2">
      <c r="C327" s="89" t="s">
        <v>371</v>
      </c>
      <c r="D327" s="86" t="s">
        <v>213</v>
      </c>
      <c r="E327" s="87"/>
      <c r="F327" s="87"/>
      <c r="G327" s="87"/>
      <c r="H327" s="87"/>
      <c r="I327" s="87"/>
      <c r="J327" s="87"/>
      <c r="K327" s="87" t="s">
        <v>266</v>
      </c>
      <c r="L327" s="87" t="s">
        <v>327</v>
      </c>
      <c r="M327" s="87" t="s">
        <v>267</v>
      </c>
      <c r="N327" s="87"/>
      <c r="O327" s="87"/>
      <c r="P327" s="87"/>
      <c r="Q327" s="87"/>
      <c r="R327" s="87"/>
      <c r="S327" s="87"/>
      <c r="T327" s="87"/>
      <c r="U327" s="76"/>
      <c r="V327" s="76"/>
      <c r="W327" s="76"/>
      <c r="X327" s="76"/>
      <c r="Y327" s="76"/>
      <c r="Z327" s="76"/>
      <c r="AA327" s="76"/>
      <c r="AB327" s="76"/>
      <c r="AC327" s="76"/>
      <c r="AD327" s="76"/>
      <c r="AE327" s="76"/>
      <c r="AF327" s="76"/>
      <c r="AG327" s="76"/>
      <c r="AH327" s="76"/>
      <c r="AI327" s="76"/>
      <c r="AJ327" s="76"/>
      <c r="AK327" s="76"/>
      <c r="AL327" s="76"/>
      <c r="AM327" s="87" t="s">
        <v>215</v>
      </c>
      <c r="AN327" s="76"/>
      <c r="AO327" s="76"/>
      <c r="AP327" s="76"/>
      <c r="AQ327" s="76"/>
      <c r="AR327" s="76"/>
      <c r="AS327" s="76"/>
      <c r="AT327" s="76"/>
      <c r="AU327" s="76"/>
      <c r="AV327" s="76"/>
      <c r="AW327" s="76"/>
      <c r="AX327" s="76"/>
      <c r="AY327" s="76"/>
      <c r="AZ327" s="76"/>
      <c r="BA327" s="152" t="s">
        <v>371</v>
      </c>
      <c r="BB327" s="87"/>
      <c r="BC327" s="87"/>
      <c r="BD327" s="87"/>
      <c r="BE327" s="87"/>
      <c r="BF327" s="87"/>
      <c r="BG327" s="87"/>
      <c r="BH327" s="87"/>
      <c r="BI327" s="87"/>
      <c r="BJ327" s="87"/>
      <c r="BK327" s="125"/>
      <c r="BL327" s="76"/>
      <c r="BM327" s="86"/>
      <c r="BN327" s="124" t="s">
        <v>532</v>
      </c>
      <c r="BO327" s="87"/>
      <c r="BP327" s="87"/>
      <c r="BQ327" s="87"/>
      <c r="BR327" s="87">
        <f>調査票9校目10校目!AZ22</f>
        <v>0</v>
      </c>
      <c r="BS327" s="87"/>
      <c r="BT327" s="169" t="str">
        <f t="shared" si="1"/>
        <v/>
      </c>
      <c r="BU327" s="87"/>
      <c r="BV327" s="231"/>
      <c r="BW327" s="86"/>
      <c r="BX327" s="124" t="s">
        <v>532</v>
      </c>
      <c r="BY327" s="87"/>
      <c r="BZ327" s="87"/>
      <c r="CA327" s="87"/>
      <c r="CB327" s="87">
        <f>調査票9校目10校目!AZ22</f>
        <v>0</v>
      </c>
      <c r="CC327" s="87"/>
      <c r="CD327" s="125" t="str">
        <f t="shared" si="2"/>
        <v/>
      </c>
      <c r="CE327" s="87"/>
      <c r="CF327" s="87"/>
      <c r="CG327" s="87"/>
      <c r="CH327" s="179"/>
      <c r="CI327" s="179"/>
      <c r="CJ327" s="87"/>
      <c r="CK327" s="87"/>
      <c r="CL327" s="87"/>
      <c r="CM327" s="87"/>
      <c r="CN327" s="87"/>
      <c r="CO327" s="87"/>
      <c r="CP327" s="160"/>
      <c r="CQ327" s="76"/>
      <c r="CR327" s="76"/>
      <c r="CS327" s="76"/>
      <c r="CT327" s="62"/>
      <c r="CU327" s="62"/>
      <c r="CV327" s="62"/>
      <c r="CW327" s="62"/>
    </row>
    <row r="328" spans="3:101" hidden="1" outlineLevel="1" x14ac:dyDescent="0.2">
      <c r="C328" s="89" t="s">
        <v>372</v>
      </c>
      <c r="D328" s="86" t="s">
        <v>216</v>
      </c>
      <c r="E328" s="87"/>
      <c r="F328" s="87"/>
      <c r="G328" s="87"/>
      <c r="H328" s="87"/>
      <c r="I328" s="87"/>
      <c r="J328" s="87"/>
      <c r="K328" s="87" t="s">
        <v>200</v>
      </c>
      <c r="L328" s="87" t="s">
        <v>297</v>
      </c>
      <c r="M328" s="87" t="s">
        <v>201</v>
      </c>
      <c r="N328" s="87"/>
      <c r="O328" s="87"/>
      <c r="P328" s="87"/>
      <c r="Q328" s="87"/>
      <c r="R328" s="87"/>
      <c r="S328" s="87"/>
      <c r="T328" s="87"/>
      <c r="U328" s="76"/>
      <c r="V328" s="76"/>
      <c r="W328" s="76"/>
      <c r="X328" s="76"/>
      <c r="Y328" s="76"/>
      <c r="Z328" s="76"/>
      <c r="AA328" s="76"/>
      <c r="AB328" s="76"/>
      <c r="AC328" s="76"/>
      <c r="AD328" s="76"/>
      <c r="AE328" s="76"/>
      <c r="AF328" s="76"/>
      <c r="AG328" s="76"/>
      <c r="AH328" s="76"/>
      <c r="AI328" s="76"/>
      <c r="AJ328" s="76"/>
      <c r="AK328" s="76"/>
      <c r="AL328" s="76"/>
      <c r="AM328" s="87" t="s">
        <v>218</v>
      </c>
      <c r="AN328" s="76"/>
      <c r="AO328" s="76"/>
      <c r="AP328" s="76"/>
      <c r="AQ328" s="76"/>
      <c r="AR328" s="76"/>
      <c r="AS328" s="76"/>
      <c r="AT328" s="76"/>
      <c r="AU328" s="76"/>
      <c r="AV328" s="76"/>
      <c r="AW328" s="76"/>
      <c r="AX328" s="76"/>
      <c r="AY328" s="76"/>
      <c r="AZ328" s="76"/>
      <c r="BA328" s="152" t="s">
        <v>372</v>
      </c>
      <c r="BB328" s="87"/>
      <c r="BC328" s="87"/>
      <c r="BD328" s="87"/>
      <c r="BE328" s="87"/>
      <c r="BF328" s="87"/>
      <c r="BG328" s="87"/>
      <c r="BH328" s="87"/>
      <c r="BI328" s="87"/>
      <c r="BJ328" s="87"/>
      <c r="BK328" s="125"/>
      <c r="BL328" s="76"/>
      <c r="BM328" s="86"/>
      <c r="BN328" s="126" t="s">
        <v>533</v>
      </c>
      <c r="BO328" s="127"/>
      <c r="BP328" s="127"/>
      <c r="BQ328" s="127"/>
      <c r="BR328" s="127">
        <f>調査票9校目10校目!AZ44</f>
        <v>0</v>
      </c>
      <c r="BS328" s="127"/>
      <c r="BT328" s="129" t="str">
        <f t="shared" si="1"/>
        <v/>
      </c>
      <c r="BU328" s="87"/>
      <c r="BV328" s="231"/>
      <c r="BW328" s="86"/>
      <c r="BX328" s="126" t="s">
        <v>533</v>
      </c>
      <c r="BY328" s="127"/>
      <c r="BZ328" s="127"/>
      <c r="CA328" s="127"/>
      <c r="CB328" s="127">
        <f>調査票9校目10校目!AZ44</f>
        <v>0</v>
      </c>
      <c r="CC328" s="127"/>
      <c r="CD328" s="128" t="str">
        <f>IFERROR(VLOOKUP(CB328,$BX$312:$BZ$317,3,FALSE),"")</f>
        <v/>
      </c>
      <c r="CE328" s="87"/>
      <c r="CF328" s="87"/>
      <c r="CG328" s="87"/>
      <c r="CH328" s="179"/>
      <c r="CI328" s="179"/>
      <c r="CJ328" s="87"/>
      <c r="CK328" s="87"/>
      <c r="CL328" s="87"/>
      <c r="CM328" s="87"/>
      <c r="CN328" s="87"/>
      <c r="CO328" s="87"/>
      <c r="CP328" s="160"/>
      <c r="CQ328" s="76"/>
      <c r="CR328" s="76"/>
      <c r="CS328" s="76"/>
      <c r="CT328" s="62"/>
      <c r="CU328" s="62"/>
      <c r="CV328" s="62"/>
      <c r="CW328" s="62"/>
    </row>
    <row r="329" spans="3:101" hidden="1" outlineLevel="1" x14ac:dyDescent="0.2">
      <c r="C329" s="89" t="s">
        <v>373</v>
      </c>
      <c r="D329" s="86" t="s">
        <v>219</v>
      </c>
      <c r="E329" s="87"/>
      <c r="F329" s="87"/>
      <c r="G329" s="87"/>
      <c r="H329" s="87"/>
      <c r="I329" s="87"/>
      <c r="J329" s="87"/>
      <c r="K329" s="87" t="s">
        <v>232</v>
      </c>
      <c r="L329" s="87" t="s">
        <v>310</v>
      </c>
      <c r="M329" s="87" t="s">
        <v>233</v>
      </c>
      <c r="N329" s="87"/>
      <c r="O329" s="87"/>
      <c r="P329" s="87"/>
      <c r="Q329" s="87"/>
      <c r="R329" s="87"/>
      <c r="S329" s="87"/>
      <c r="T329" s="87"/>
      <c r="U329" s="76"/>
      <c r="V329" s="76"/>
      <c r="W329" s="76"/>
      <c r="X329" s="76"/>
      <c r="Y329" s="76"/>
      <c r="Z329" s="76"/>
      <c r="AA329" s="76"/>
      <c r="AB329" s="76"/>
      <c r="AC329" s="76"/>
      <c r="AD329" s="76"/>
      <c r="AE329" s="76"/>
      <c r="AF329" s="76"/>
      <c r="AG329" s="76"/>
      <c r="AH329" s="76"/>
      <c r="AI329" s="76"/>
      <c r="AJ329" s="76"/>
      <c r="AK329" s="76"/>
      <c r="AL329" s="76"/>
      <c r="AM329" s="87" t="s">
        <v>221</v>
      </c>
      <c r="AN329" s="76"/>
      <c r="AO329" s="76"/>
      <c r="AP329" s="76"/>
      <c r="AQ329" s="76"/>
      <c r="AR329" s="76"/>
      <c r="AS329" s="76"/>
      <c r="AT329" s="76"/>
      <c r="AU329" s="76"/>
      <c r="AV329" s="76"/>
      <c r="AW329" s="76"/>
      <c r="AX329" s="76"/>
      <c r="AY329" s="76"/>
      <c r="AZ329" s="76"/>
      <c r="BA329" s="152" t="s">
        <v>373</v>
      </c>
      <c r="BB329" s="87"/>
      <c r="BC329" s="87"/>
      <c r="BD329" s="87"/>
      <c r="BE329" s="87"/>
      <c r="BF329" s="87"/>
      <c r="BG329" s="87"/>
      <c r="BH329" s="87"/>
      <c r="BI329" s="87"/>
      <c r="BJ329" s="87"/>
      <c r="BK329" s="125"/>
      <c r="BL329" s="76"/>
      <c r="BM329" s="86"/>
      <c r="BN329" s="121" t="s">
        <v>537</v>
      </c>
      <c r="BO329" s="122"/>
      <c r="BP329" s="122"/>
      <c r="BQ329" s="122"/>
      <c r="BR329" s="122">
        <f>調査票11校目12校目!AZ22</f>
        <v>0</v>
      </c>
      <c r="BS329" s="122"/>
      <c r="BT329" s="167" t="str">
        <f t="shared" si="1"/>
        <v/>
      </c>
      <c r="BU329" s="87"/>
      <c r="BV329" s="231"/>
      <c r="BW329" s="86"/>
      <c r="BX329" s="121" t="s">
        <v>537</v>
      </c>
      <c r="BY329" s="122"/>
      <c r="BZ329" s="122"/>
      <c r="CA329" s="122"/>
      <c r="CB329" s="122">
        <f>調査票11校目12校目!AZ22</f>
        <v>0</v>
      </c>
      <c r="CC329" s="122"/>
      <c r="CD329" s="123" t="str">
        <f t="shared" si="2"/>
        <v/>
      </c>
      <c r="CE329" s="87"/>
      <c r="CF329" s="87"/>
      <c r="CG329" s="87"/>
      <c r="CH329" s="179"/>
      <c r="CI329" s="179"/>
      <c r="CJ329" s="87"/>
      <c r="CK329" s="87"/>
      <c r="CL329" s="87"/>
      <c r="CM329" s="87"/>
      <c r="CN329" s="87"/>
      <c r="CO329" s="87"/>
      <c r="CP329" s="160"/>
      <c r="CQ329" s="76"/>
      <c r="CR329" s="76"/>
      <c r="CS329" s="76"/>
      <c r="CT329" s="62"/>
      <c r="CU329" s="62"/>
      <c r="CV329" s="62"/>
      <c r="CW329" s="62"/>
    </row>
    <row r="330" spans="3:101" hidden="1" outlineLevel="1" x14ac:dyDescent="0.2">
      <c r="C330" s="89" t="s">
        <v>374</v>
      </c>
      <c r="D330" s="86" t="s">
        <v>222</v>
      </c>
      <c r="E330" s="87"/>
      <c r="F330" s="87"/>
      <c r="G330" s="87"/>
      <c r="H330" s="87"/>
      <c r="I330" s="87"/>
      <c r="J330" s="87"/>
      <c r="K330" s="87" t="s">
        <v>187</v>
      </c>
      <c r="L330" s="87" t="s">
        <v>292</v>
      </c>
      <c r="M330" s="87" t="s">
        <v>188</v>
      </c>
      <c r="N330" s="87"/>
      <c r="O330" s="87"/>
      <c r="P330" s="87"/>
      <c r="Q330" s="87"/>
      <c r="R330" s="87"/>
      <c r="S330" s="87"/>
      <c r="T330" s="87"/>
      <c r="U330" s="76"/>
      <c r="V330" s="76"/>
      <c r="W330" s="87"/>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152" t="s">
        <v>374</v>
      </c>
      <c r="BB330" s="87"/>
      <c r="BC330" s="87"/>
      <c r="BD330" s="87"/>
      <c r="BE330" s="87"/>
      <c r="BF330" s="87"/>
      <c r="BG330" s="87"/>
      <c r="BH330" s="87"/>
      <c r="BI330" s="87"/>
      <c r="BJ330" s="87"/>
      <c r="BK330" s="125"/>
      <c r="BL330" s="76"/>
      <c r="BM330" s="86"/>
      <c r="BN330" s="124" t="s">
        <v>538</v>
      </c>
      <c r="BO330" s="87"/>
      <c r="BP330" s="87"/>
      <c r="BQ330" s="87"/>
      <c r="BR330" s="87">
        <f>調査票11校目12校目!AZ44</f>
        <v>0</v>
      </c>
      <c r="BS330" s="87"/>
      <c r="BT330" s="169" t="str">
        <f t="shared" si="1"/>
        <v/>
      </c>
      <c r="BU330" s="87"/>
      <c r="BV330" s="231"/>
      <c r="BW330" s="86"/>
      <c r="BX330" s="124" t="s">
        <v>538</v>
      </c>
      <c r="BY330" s="87"/>
      <c r="BZ330" s="87"/>
      <c r="CA330" s="87"/>
      <c r="CB330" s="87">
        <f>調査票11校目12校目!AZ44</f>
        <v>0</v>
      </c>
      <c r="CC330" s="87"/>
      <c r="CD330" s="125" t="str">
        <f t="shared" si="2"/>
        <v/>
      </c>
      <c r="CE330" s="87"/>
      <c r="CF330" s="87"/>
      <c r="CG330" s="87"/>
      <c r="CH330" s="179"/>
      <c r="CI330" s="179"/>
      <c r="CJ330" s="87"/>
      <c r="CK330" s="87"/>
      <c r="CL330" s="87"/>
      <c r="CM330" s="87"/>
      <c r="CN330" s="87"/>
      <c r="CO330" s="87"/>
      <c r="CP330" s="160"/>
      <c r="CQ330" s="76"/>
      <c r="CR330" s="76"/>
      <c r="CS330" s="76"/>
      <c r="CT330" s="62"/>
      <c r="CU330" s="62"/>
      <c r="CV330" s="62"/>
      <c r="CW330" s="62"/>
    </row>
    <row r="331" spans="3:101" hidden="1" outlineLevel="1" x14ac:dyDescent="0.2">
      <c r="C331" s="89" t="s">
        <v>375</v>
      </c>
      <c r="D331" s="86" t="s">
        <v>224</v>
      </c>
      <c r="E331" s="87"/>
      <c r="F331" s="87"/>
      <c r="G331" s="87"/>
      <c r="H331" s="87"/>
      <c r="I331" s="87"/>
      <c r="J331" s="87"/>
      <c r="K331" s="87" t="s">
        <v>254</v>
      </c>
      <c r="L331" s="87" t="s">
        <v>321</v>
      </c>
      <c r="M331" s="87" t="s">
        <v>255</v>
      </c>
      <c r="N331" s="87"/>
      <c r="O331" s="87"/>
      <c r="P331" s="87"/>
      <c r="Q331" s="87"/>
      <c r="R331" s="87"/>
      <c r="S331" s="87"/>
      <c r="T331" s="87"/>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152" t="s">
        <v>375</v>
      </c>
      <c r="BB331" s="87"/>
      <c r="BC331" s="87"/>
      <c r="BD331" s="87"/>
      <c r="BE331" s="87"/>
      <c r="BF331" s="87"/>
      <c r="BG331" s="87"/>
      <c r="BH331" s="87"/>
      <c r="BI331" s="87"/>
      <c r="BJ331" s="87"/>
      <c r="BK331" s="125"/>
      <c r="BL331" s="76"/>
      <c r="BM331" s="86"/>
      <c r="BN331" s="124" t="s">
        <v>539</v>
      </c>
      <c r="BO331" s="87"/>
      <c r="BP331" s="87"/>
      <c r="BQ331" s="87"/>
      <c r="BR331" s="87">
        <f>調査票13校目14校目!AZ22</f>
        <v>0</v>
      </c>
      <c r="BS331" s="87"/>
      <c r="BT331" s="169" t="str">
        <f t="shared" si="1"/>
        <v/>
      </c>
      <c r="BU331" s="87"/>
      <c r="BV331" s="231"/>
      <c r="BW331" s="86"/>
      <c r="BX331" s="124" t="s">
        <v>539</v>
      </c>
      <c r="BY331" s="87"/>
      <c r="BZ331" s="87"/>
      <c r="CA331" s="87"/>
      <c r="CB331" s="87">
        <f>調査票13校目14校目!AZ22</f>
        <v>0</v>
      </c>
      <c r="CC331" s="87"/>
      <c r="CD331" s="125" t="str">
        <f t="shared" si="2"/>
        <v/>
      </c>
      <c r="CE331" s="87"/>
      <c r="CF331" s="87"/>
      <c r="CG331" s="87"/>
      <c r="CH331" s="179"/>
      <c r="CI331" s="179"/>
      <c r="CJ331" s="87"/>
      <c r="CK331" s="87"/>
      <c r="CL331" s="87"/>
      <c r="CM331" s="87"/>
      <c r="CN331" s="87"/>
      <c r="CO331" s="87"/>
      <c r="CP331" s="160"/>
      <c r="CQ331" s="76"/>
      <c r="CR331" s="76"/>
      <c r="CS331" s="76"/>
      <c r="CT331" s="62"/>
      <c r="CU331" s="62"/>
      <c r="CV331" s="62"/>
      <c r="CW331" s="62"/>
    </row>
    <row r="332" spans="3:101" hidden="1" outlineLevel="1" x14ac:dyDescent="0.2">
      <c r="C332" s="89" t="s">
        <v>376</v>
      </c>
      <c r="D332" s="86" t="s">
        <v>226</v>
      </c>
      <c r="E332" s="87"/>
      <c r="F332" s="87"/>
      <c r="G332" s="87"/>
      <c r="H332" s="87"/>
      <c r="I332" s="87"/>
      <c r="J332" s="87"/>
      <c r="K332" s="87" t="s">
        <v>222</v>
      </c>
      <c r="L332" s="87" t="s">
        <v>305</v>
      </c>
      <c r="M332" s="87" t="s">
        <v>223</v>
      </c>
      <c r="N332" s="87"/>
      <c r="O332" s="87"/>
      <c r="P332" s="87"/>
      <c r="Q332" s="87"/>
      <c r="R332" s="87"/>
      <c r="S332" s="87"/>
      <c r="T332" s="87"/>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152" t="s">
        <v>376</v>
      </c>
      <c r="BB332" s="87"/>
      <c r="BC332" s="87"/>
      <c r="BD332" s="87"/>
      <c r="BE332" s="87"/>
      <c r="BF332" s="87"/>
      <c r="BG332" s="87"/>
      <c r="BH332" s="87"/>
      <c r="BI332" s="87"/>
      <c r="BJ332" s="87"/>
      <c r="BK332" s="125"/>
      <c r="BL332" s="76"/>
      <c r="BM332" s="86"/>
      <c r="BN332" s="124" t="s">
        <v>540</v>
      </c>
      <c r="BO332" s="87"/>
      <c r="BP332" s="87"/>
      <c r="BQ332" s="87"/>
      <c r="BR332" s="87">
        <f>調査票13校目14校目!AZ44</f>
        <v>0</v>
      </c>
      <c r="BS332" s="87"/>
      <c r="BT332" s="169" t="str">
        <f t="shared" si="1"/>
        <v/>
      </c>
      <c r="BU332" s="87"/>
      <c r="BV332" s="231"/>
      <c r="BW332" s="86"/>
      <c r="BX332" s="124" t="s">
        <v>540</v>
      </c>
      <c r="BY332" s="87"/>
      <c r="BZ332" s="87"/>
      <c r="CA332" s="87"/>
      <c r="CB332" s="87">
        <f>調査票13校目14校目!AZ44</f>
        <v>0</v>
      </c>
      <c r="CC332" s="87"/>
      <c r="CD332" s="125" t="str">
        <f t="shared" si="2"/>
        <v/>
      </c>
      <c r="CE332" s="87"/>
      <c r="CF332" s="87"/>
      <c r="CG332" s="87"/>
      <c r="CH332" s="179"/>
      <c r="CI332" s="179"/>
      <c r="CJ332" s="87"/>
      <c r="CK332" s="87"/>
      <c r="CL332" s="87"/>
      <c r="CM332" s="87"/>
      <c r="CN332" s="87"/>
      <c r="CO332" s="87"/>
      <c r="CP332" s="160"/>
      <c r="CQ332" s="76"/>
      <c r="CR332" s="76"/>
      <c r="CS332" s="76"/>
      <c r="CT332" s="62"/>
      <c r="CU332" s="62"/>
      <c r="CV332" s="62"/>
      <c r="CW332" s="62"/>
    </row>
    <row r="333" spans="3:101" hidden="1" outlineLevel="1" x14ac:dyDescent="0.2">
      <c r="C333" s="89" t="s">
        <v>377</v>
      </c>
      <c r="D333" s="86" t="s">
        <v>228</v>
      </c>
      <c r="E333" s="87"/>
      <c r="F333" s="87"/>
      <c r="G333" s="87"/>
      <c r="H333" s="87"/>
      <c r="I333" s="87"/>
      <c r="J333" s="87"/>
      <c r="K333" s="87" t="s">
        <v>234</v>
      </c>
      <c r="L333" s="87" t="s">
        <v>311</v>
      </c>
      <c r="M333" s="87" t="s">
        <v>235</v>
      </c>
      <c r="N333" s="87"/>
      <c r="O333" s="87"/>
      <c r="P333" s="87"/>
      <c r="Q333" s="87"/>
      <c r="R333" s="87"/>
      <c r="S333" s="87"/>
      <c r="T333" s="87"/>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152" t="s">
        <v>377</v>
      </c>
      <c r="BB333" s="87"/>
      <c r="BC333" s="87"/>
      <c r="BD333" s="87"/>
      <c r="BE333" s="87"/>
      <c r="BF333" s="87"/>
      <c r="BG333" s="87"/>
      <c r="BH333" s="87"/>
      <c r="BI333" s="87"/>
      <c r="BJ333" s="87"/>
      <c r="BK333" s="125"/>
      <c r="BL333" s="76"/>
      <c r="BM333" s="86"/>
      <c r="BN333" s="124" t="s">
        <v>541</v>
      </c>
      <c r="BO333" s="87"/>
      <c r="BP333" s="87"/>
      <c r="BQ333" s="87"/>
      <c r="BR333" s="87">
        <f>調査票15校目16校目!AZ22</f>
        <v>0</v>
      </c>
      <c r="BS333" s="87"/>
      <c r="BT333" s="169" t="str">
        <f t="shared" si="1"/>
        <v/>
      </c>
      <c r="BU333" s="87"/>
      <c r="BV333" s="231"/>
      <c r="BW333" s="86"/>
      <c r="BX333" s="124" t="s">
        <v>541</v>
      </c>
      <c r="BY333" s="87"/>
      <c r="BZ333" s="87"/>
      <c r="CA333" s="87"/>
      <c r="CB333" s="87">
        <f>調査票15校目16校目!AZ22</f>
        <v>0</v>
      </c>
      <c r="CC333" s="87"/>
      <c r="CD333" s="125" t="str">
        <f t="shared" si="2"/>
        <v/>
      </c>
      <c r="CE333" s="87"/>
      <c r="CF333" s="87"/>
      <c r="CG333" s="87"/>
      <c r="CH333" s="179"/>
      <c r="CI333" s="179"/>
      <c r="CJ333" s="87"/>
      <c r="CK333" s="87"/>
      <c r="CL333" s="87"/>
      <c r="CM333" s="87"/>
      <c r="CN333" s="87"/>
      <c r="CO333" s="87"/>
      <c r="CP333" s="160"/>
      <c r="CQ333" s="76"/>
      <c r="CR333" s="76"/>
      <c r="CS333" s="76"/>
      <c r="CT333" s="62"/>
      <c r="CU333" s="62"/>
      <c r="CV333" s="62"/>
      <c r="CW333" s="62"/>
    </row>
    <row r="334" spans="3:101" hidden="1" outlineLevel="1" x14ac:dyDescent="0.2">
      <c r="C334" s="89" t="s">
        <v>378</v>
      </c>
      <c r="D334" s="86" t="s">
        <v>230</v>
      </c>
      <c r="E334" s="87"/>
      <c r="F334" s="87"/>
      <c r="G334" s="87"/>
      <c r="H334" s="87"/>
      <c r="I334" s="87"/>
      <c r="J334" s="87"/>
      <c r="K334" s="87" t="s">
        <v>276</v>
      </c>
      <c r="L334" s="87" t="s">
        <v>332</v>
      </c>
      <c r="M334" s="87" t="s">
        <v>277</v>
      </c>
      <c r="N334" s="87"/>
      <c r="O334" s="87"/>
      <c r="P334" s="87"/>
      <c r="Q334" s="87"/>
      <c r="R334" s="87"/>
      <c r="S334" s="87"/>
      <c r="T334" s="87"/>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152" t="s">
        <v>378</v>
      </c>
      <c r="BB334" s="87"/>
      <c r="BC334" s="87"/>
      <c r="BD334" s="87"/>
      <c r="BE334" s="87"/>
      <c r="BF334" s="87"/>
      <c r="BG334" s="87"/>
      <c r="BH334" s="87"/>
      <c r="BI334" s="87"/>
      <c r="BJ334" s="87"/>
      <c r="BK334" s="125"/>
      <c r="BL334" s="76"/>
      <c r="BM334" s="86"/>
      <c r="BN334" s="124" t="s">
        <v>542</v>
      </c>
      <c r="BO334" s="87"/>
      <c r="BP334" s="87"/>
      <c r="BQ334" s="87"/>
      <c r="BR334" s="87">
        <f>調査票15校目16校目!AZ44</f>
        <v>0</v>
      </c>
      <c r="BS334" s="87"/>
      <c r="BT334" s="169" t="str">
        <f t="shared" si="1"/>
        <v/>
      </c>
      <c r="BU334" s="87"/>
      <c r="BV334" s="231"/>
      <c r="BW334" s="86"/>
      <c r="BX334" s="124" t="s">
        <v>542</v>
      </c>
      <c r="BY334" s="87"/>
      <c r="BZ334" s="87"/>
      <c r="CA334" s="87"/>
      <c r="CB334" s="87">
        <f>調査票15校目16校目!AZ44</f>
        <v>0</v>
      </c>
      <c r="CC334" s="87"/>
      <c r="CD334" s="125" t="str">
        <f t="shared" si="2"/>
        <v/>
      </c>
      <c r="CE334" s="87"/>
      <c r="CF334" s="87"/>
      <c r="CG334" s="87"/>
      <c r="CH334" s="179"/>
      <c r="CI334" s="179"/>
      <c r="CJ334" s="87"/>
      <c r="CK334" s="87"/>
      <c r="CL334" s="87"/>
      <c r="CM334" s="87"/>
      <c r="CN334" s="87"/>
      <c r="CO334" s="87"/>
      <c r="CP334" s="160"/>
      <c r="CQ334" s="76"/>
      <c r="CR334" s="76"/>
      <c r="CS334" s="76"/>
      <c r="CT334" s="62"/>
      <c r="CU334" s="62"/>
      <c r="CV334" s="62"/>
      <c r="CW334" s="62"/>
    </row>
    <row r="335" spans="3:101" hidden="1" outlineLevel="1" x14ac:dyDescent="0.2">
      <c r="C335" s="89" t="s">
        <v>379</v>
      </c>
      <c r="D335" s="86" t="s">
        <v>232</v>
      </c>
      <c r="E335" s="87"/>
      <c r="F335" s="87"/>
      <c r="G335" s="87"/>
      <c r="H335" s="87"/>
      <c r="I335" s="87"/>
      <c r="J335" s="87"/>
      <c r="K335" s="87" t="s">
        <v>185</v>
      </c>
      <c r="L335" s="87" t="s">
        <v>291</v>
      </c>
      <c r="M335" s="87" t="s">
        <v>186</v>
      </c>
      <c r="N335" s="87"/>
      <c r="O335" s="87"/>
      <c r="P335" s="87"/>
      <c r="Q335" s="87"/>
      <c r="R335" s="87"/>
      <c r="S335" s="87"/>
      <c r="T335" s="87"/>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152" t="s">
        <v>379</v>
      </c>
      <c r="BB335" s="87"/>
      <c r="BC335" s="87"/>
      <c r="BD335" s="87"/>
      <c r="BE335" s="87"/>
      <c r="BF335" s="87"/>
      <c r="BG335" s="87"/>
      <c r="BH335" s="87"/>
      <c r="BI335" s="87"/>
      <c r="BJ335" s="87"/>
      <c r="BK335" s="125"/>
      <c r="BL335" s="76"/>
      <c r="BM335" s="86"/>
      <c r="BN335" s="124" t="s">
        <v>543</v>
      </c>
      <c r="BO335" s="87"/>
      <c r="BP335" s="87"/>
      <c r="BQ335" s="87"/>
      <c r="BR335" s="87">
        <f>調査票17校目18校目!AZ22</f>
        <v>0</v>
      </c>
      <c r="BS335" s="87"/>
      <c r="BT335" s="169" t="str">
        <f t="shared" si="1"/>
        <v/>
      </c>
      <c r="BU335" s="87"/>
      <c r="BV335" s="231"/>
      <c r="BW335" s="86"/>
      <c r="BX335" s="124" t="s">
        <v>543</v>
      </c>
      <c r="BY335" s="87"/>
      <c r="BZ335" s="87"/>
      <c r="CA335" s="87"/>
      <c r="CB335" s="87">
        <f>調査票17校目18校目!AZ22</f>
        <v>0</v>
      </c>
      <c r="CC335" s="87"/>
      <c r="CD335" s="125" t="str">
        <f t="shared" si="2"/>
        <v/>
      </c>
      <c r="CE335" s="87"/>
      <c r="CF335" s="87"/>
      <c r="CG335" s="87"/>
      <c r="CH335" s="179"/>
      <c r="CI335" s="179"/>
      <c r="CJ335" s="87"/>
      <c r="CK335" s="87"/>
      <c r="CL335" s="87"/>
      <c r="CM335" s="87"/>
      <c r="CN335" s="87"/>
      <c r="CO335" s="87"/>
      <c r="CP335" s="160"/>
      <c r="CQ335" s="76"/>
      <c r="CR335" s="76"/>
      <c r="CS335" s="76"/>
      <c r="CT335" s="62"/>
      <c r="CU335" s="62"/>
      <c r="CV335" s="62"/>
      <c r="CW335" s="62"/>
    </row>
    <row r="336" spans="3:101" hidden="1" outlineLevel="1" x14ac:dyDescent="0.2">
      <c r="C336" s="89" t="s">
        <v>380</v>
      </c>
      <c r="D336" s="86" t="s">
        <v>234</v>
      </c>
      <c r="E336" s="87"/>
      <c r="F336" s="87"/>
      <c r="G336" s="87"/>
      <c r="H336" s="87"/>
      <c r="I336" s="87"/>
      <c r="J336" s="87"/>
      <c r="K336" s="87" t="s">
        <v>210</v>
      </c>
      <c r="L336" s="87" t="s">
        <v>301</v>
      </c>
      <c r="M336" s="87" t="s">
        <v>211</v>
      </c>
      <c r="N336" s="87"/>
      <c r="O336" s="87"/>
      <c r="P336" s="87"/>
      <c r="Q336" s="87"/>
      <c r="R336" s="87"/>
      <c r="S336" s="87"/>
      <c r="T336" s="87"/>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152" t="s">
        <v>380</v>
      </c>
      <c r="BB336" s="87"/>
      <c r="BC336" s="87"/>
      <c r="BD336" s="87"/>
      <c r="BE336" s="87"/>
      <c r="BF336" s="87"/>
      <c r="BG336" s="87"/>
      <c r="BH336" s="87"/>
      <c r="BI336" s="87"/>
      <c r="BJ336" s="87"/>
      <c r="BK336" s="125"/>
      <c r="BL336" s="76"/>
      <c r="BM336" s="86"/>
      <c r="BN336" s="124" t="s">
        <v>544</v>
      </c>
      <c r="BO336" s="87"/>
      <c r="BP336" s="87"/>
      <c r="BQ336" s="87"/>
      <c r="BR336" s="87">
        <f>調査票17校目18校目!AZ44</f>
        <v>0</v>
      </c>
      <c r="BS336" s="87"/>
      <c r="BT336" s="169" t="str">
        <f t="shared" si="1"/>
        <v/>
      </c>
      <c r="BU336" s="87"/>
      <c r="BV336" s="231"/>
      <c r="BW336" s="86"/>
      <c r="BX336" s="124" t="s">
        <v>544</v>
      </c>
      <c r="BY336" s="87"/>
      <c r="BZ336" s="87"/>
      <c r="CA336" s="87"/>
      <c r="CB336" s="87">
        <f>調査票17校目18校目!AZ44</f>
        <v>0</v>
      </c>
      <c r="CC336" s="87"/>
      <c r="CD336" s="125" t="str">
        <f t="shared" si="2"/>
        <v/>
      </c>
      <c r="CE336" s="87"/>
      <c r="CF336" s="87"/>
      <c r="CG336" s="87"/>
      <c r="CH336" s="179"/>
      <c r="CI336" s="179"/>
      <c r="CJ336" s="87"/>
      <c r="CK336" s="87"/>
      <c r="CL336" s="87"/>
      <c r="CM336" s="87"/>
      <c r="CN336" s="87"/>
      <c r="CO336" s="87"/>
      <c r="CP336" s="160"/>
      <c r="CQ336" s="76"/>
      <c r="CR336" s="76"/>
      <c r="CS336" s="76"/>
      <c r="CT336" s="62"/>
      <c r="CU336" s="62"/>
      <c r="CV336" s="62"/>
      <c r="CW336" s="62"/>
    </row>
    <row r="337" spans="3:101" hidden="1" outlineLevel="1" x14ac:dyDescent="0.2">
      <c r="C337" s="89" t="s">
        <v>381</v>
      </c>
      <c r="D337" s="86" t="s">
        <v>236</v>
      </c>
      <c r="E337" s="87"/>
      <c r="F337" s="87"/>
      <c r="G337" s="87"/>
      <c r="H337" s="87"/>
      <c r="I337" s="87"/>
      <c r="J337" s="87"/>
      <c r="K337" s="87" t="s">
        <v>208</v>
      </c>
      <c r="L337" s="87" t="s">
        <v>300</v>
      </c>
      <c r="M337" s="87" t="s">
        <v>209</v>
      </c>
      <c r="N337" s="87"/>
      <c r="O337" s="87"/>
      <c r="P337" s="87"/>
      <c r="Q337" s="87"/>
      <c r="R337" s="87"/>
      <c r="S337" s="87"/>
      <c r="T337" s="87"/>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152" t="s">
        <v>381</v>
      </c>
      <c r="BB337" s="87"/>
      <c r="BC337" s="87"/>
      <c r="BD337" s="87"/>
      <c r="BE337" s="87"/>
      <c r="BF337" s="87"/>
      <c r="BG337" s="87"/>
      <c r="BH337" s="87"/>
      <c r="BI337" s="87"/>
      <c r="BJ337" s="87"/>
      <c r="BK337" s="125"/>
      <c r="BL337" s="76"/>
      <c r="BM337" s="86"/>
      <c r="BN337" s="124" t="s">
        <v>545</v>
      </c>
      <c r="BO337" s="87"/>
      <c r="BP337" s="87"/>
      <c r="BQ337" s="87"/>
      <c r="BR337" s="87">
        <f>調査票19校目20校目!AZ22</f>
        <v>0</v>
      </c>
      <c r="BS337" s="87"/>
      <c r="BT337" s="169" t="str">
        <f t="shared" si="1"/>
        <v/>
      </c>
      <c r="BU337" s="87"/>
      <c r="BV337" s="231"/>
      <c r="BW337" s="86"/>
      <c r="BX337" s="124" t="s">
        <v>545</v>
      </c>
      <c r="BY337" s="87"/>
      <c r="BZ337" s="87"/>
      <c r="CA337" s="87"/>
      <c r="CB337" s="87">
        <f>調査票19校目20校目!AZ22</f>
        <v>0</v>
      </c>
      <c r="CC337" s="87"/>
      <c r="CD337" s="125" t="str">
        <f t="shared" si="2"/>
        <v/>
      </c>
      <c r="CE337" s="87"/>
      <c r="CF337" s="87"/>
      <c r="CG337" s="87"/>
      <c r="CH337" s="179"/>
      <c r="CI337" s="179"/>
      <c r="CJ337" s="87"/>
      <c r="CK337" s="87"/>
      <c r="CL337" s="87"/>
      <c r="CM337" s="87"/>
      <c r="CN337" s="87"/>
      <c r="CO337" s="87"/>
      <c r="CP337" s="160"/>
      <c r="CQ337" s="76"/>
      <c r="CR337" s="76"/>
      <c r="CS337" s="76"/>
      <c r="CT337" s="62"/>
      <c r="CU337" s="62"/>
      <c r="CV337" s="62"/>
      <c r="CW337" s="62"/>
    </row>
    <row r="338" spans="3:101" hidden="1" outlineLevel="1" x14ac:dyDescent="0.2">
      <c r="C338" s="89" t="s">
        <v>382</v>
      </c>
      <c r="D338" s="86" t="s">
        <v>238</v>
      </c>
      <c r="E338" s="87"/>
      <c r="F338" s="87"/>
      <c r="G338" s="87"/>
      <c r="H338" s="87"/>
      <c r="I338" s="87"/>
      <c r="J338" s="87"/>
      <c r="K338" s="87" t="s">
        <v>177</v>
      </c>
      <c r="L338" s="87" t="s">
        <v>288</v>
      </c>
      <c r="M338" s="87" t="s">
        <v>178</v>
      </c>
      <c r="N338" s="87"/>
      <c r="O338" s="87"/>
      <c r="P338" s="87"/>
      <c r="Q338" s="87"/>
      <c r="R338" s="87"/>
      <c r="S338" s="87"/>
      <c r="T338" s="87"/>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152" t="s">
        <v>382</v>
      </c>
      <c r="BB338" s="87"/>
      <c r="BC338" s="87"/>
      <c r="BD338" s="87"/>
      <c r="BE338" s="87"/>
      <c r="BF338" s="87"/>
      <c r="BG338" s="87"/>
      <c r="BH338" s="87"/>
      <c r="BI338" s="87"/>
      <c r="BJ338" s="87"/>
      <c r="BK338" s="125"/>
      <c r="BL338" s="76"/>
      <c r="BM338" s="86"/>
      <c r="BN338" s="126" t="s">
        <v>546</v>
      </c>
      <c r="BO338" s="127"/>
      <c r="BP338" s="127"/>
      <c r="BQ338" s="127"/>
      <c r="BR338" s="127">
        <f>調査票19校目20校目!AZ44</f>
        <v>0</v>
      </c>
      <c r="BS338" s="127"/>
      <c r="BT338" s="129" t="str">
        <f t="shared" si="1"/>
        <v/>
      </c>
      <c r="BU338" s="87"/>
      <c r="BV338" s="231"/>
      <c r="BW338" s="86"/>
      <c r="BX338" s="126" t="s">
        <v>546</v>
      </c>
      <c r="BY338" s="127"/>
      <c r="BZ338" s="127"/>
      <c r="CA338" s="127"/>
      <c r="CB338" s="127">
        <f>調査票19校目20校目!AZ44</f>
        <v>0</v>
      </c>
      <c r="CC338" s="127"/>
      <c r="CD338" s="128" t="str">
        <f>IFERROR(VLOOKUP(CB338,$BX$312:$BZ$317,3,FALSE),"")</f>
        <v/>
      </c>
      <c r="CE338" s="87"/>
      <c r="CF338" s="87"/>
      <c r="CG338" s="87"/>
      <c r="CH338" s="179"/>
      <c r="CI338" s="179"/>
      <c r="CJ338" s="87"/>
      <c r="CK338" s="87"/>
      <c r="CL338" s="87"/>
      <c r="CM338" s="87"/>
      <c r="CN338" s="87"/>
      <c r="CO338" s="87"/>
      <c r="CP338" s="160"/>
      <c r="CQ338" s="76"/>
      <c r="CR338" s="76"/>
      <c r="CS338" s="76"/>
      <c r="CT338" s="62"/>
      <c r="CU338" s="62"/>
      <c r="CV338" s="62"/>
      <c r="CW338" s="62"/>
    </row>
    <row r="339" spans="3:101" hidden="1" outlineLevel="1" x14ac:dyDescent="0.2">
      <c r="C339" s="89" t="s">
        <v>383</v>
      </c>
      <c r="D339" s="86" t="s">
        <v>240</v>
      </c>
      <c r="E339" s="87"/>
      <c r="F339" s="87"/>
      <c r="G339" s="87"/>
      <c r="H339" s="87"/>
      <c r="I339" s="87"/>
      <c r="J339" s="87"/>
      <c r="K339" s="87" t="s">
        <v>228</v>
      </c>
      <c r="L339" s="87" t="s">
        <v>308</v>
      </c>
      <c r="M339" s="87" t="s">
        <v>229</v>
      </c>
      <c r="N339" s="87"/>
      <c r="O339" s="87"/>
      <c r="P339" s="87"/>
      <c r="Q339" s="87"/>
      <c r="R339" s="87"/>
      <c r="S339" s="87"/>
      <c r="T339" s="87"/>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152" t="s">
        <v>383</v>
      </c>
      <c r="BB339" s="87"/>
      <c r="BC339" s="87"/>
      <c r="BD339" s="87"/>
      <c r="BE339" s="87"/>
      <c r="BF339" s="87"/>
      <c r="BG339" s="87"/>
      <c r="BH339" s="87"/>
      <c r="BI339" s="87"/>
      <c r="BJ339" s="87"/>
      <c r="BK339" s="125"/>
      <c r="BL339" s="76"/>
      <c r="BM339" s="86"/>
      <c r="BN339" s="87"/>
      <c r="BO339" s="87"/>
      <c r="BP339" s="87"/>
      <c r="BQ339" s="87"/>
      <c r="BR339" s="87"/>
      <c r="BS339" s="87"/>
      <c r="BT339" s="87"/>
      <c r="BU339" s="87"/>
      <c r="BV339" s="231"/>
      <c r="BW339" s="86"/>
      <c r="BX339" s="87"/>
      <c r="BY339" s="87"/>
      <c r="BZ339" s="87"/>
      <c r="CA339" s="87"/>
      <c r="CB339" s="87"/>
      <c r="CC339" s="87"/>
      <c r="CD339" s="87"/>
      <c r="CE339" s="87"/>
      <c r="CF339" s="87"/>
      <c r="CG339" s="87"/>
      <c r="CH339" s="87"/>
      <c r="CI339" s="87"/>
      <c r="CJ339" s="87"/>
      <c r="CK339" s="87"/>
      <c r="CL339" s="87"/>
      <c r="CM339" s="87"/>
      <c r="CN339" s="87"/>
      <c r="CO339" s="87"/>
      <c r="CP339" s="160"/>
      <c r="CQ339" s="76"/>
      <c r="CR339" s="76"/>
      <c r="CS339" s="76"/>
      <c r="CT339" s="62"/>
      <c r="CU339" s="62"/>
      <c r="CV339" s="62"/>
      <c r="CW339" s="62"/>
    </row>
    <row r="340" spans="3:101" hidden="1" outlineLevel="1" x14ac:dyDescent="0.2">
      <c r="C340" s="89" t="s">
        <v>384</v>
      </c>
      <c r="D340" s="86" t="s">
        <v>242</v>
      </c>
      <c r="E340" s="87"/>
      <c r="F340" s="87"/>
      <c r="G340" s="87"/>
      <c r="H340" s="87"/>
      <c r="I340" s="87"/>
      <c r="J340" s="87"/>
      <c r="K340" s="87" t="s">
        <v>216</v>
      </c>
      <c r="L340" s="87" t="s">
        <v>303</v>
      </c>
      <c r="M340" s="87" t="s">
        <v>217</v>
      </c>
      <c r="N340" s="87"/>
      <c r="O340" s="87"/>
      <c r="P340" s="87"/>
      <c r="Q340" s="87"/>
      <c r="R340" s="87"/>
      <c r="S340" s="87"/>
      <c r="T340" s="87"/>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152" t="s">
        <v>384</v>
      </c>
      <c r="BB340" s="87"/>
      <c r="BC340" s="87"/>
      <c r="BD340" s="87"/>
      <c r="BE340" s="87"/>
      <c r="BF340" s="87"/>
      <c r="BG340" s="87"/>
      <c r="BH340" s="87"/>
      <c r="BI340" s="87"/>
      <c r="BJ340" s="87"/>
      <c r="BK340" s="125"/>
      <c r="BL340" s="76"/>
      <c r="BM340" s="86"/>
      <c r="BN340" s="87"/>
      <c r="BO340" s="87"/>
      <c r="BP340" s="87"/>
      <c r="BQ340" s="87"/>
      <c r="BR340" s="87"/>
      <c r="BS340" s="87"/>
      <c r="BT340" s="87"/>
      <c r="BU340" s="87"/>
      <c r="BV340" s="231"/>
      <c r="BW340" s="86"/>
      <c r="BX340" s="87"/>
      <c r="BY340" s="87"/>
      <c r="BZ340" s="87"/>
      <c r="CA340" s="87"/>
      <c r="CB340" s="87"/>
      <c r="CC340" s="87"/>
      <c r="CD340" s="87"/>
      <c r="CE340" s="87"/>
      <c r="CF340" s="87"/>
      <c r="CG340" s="87"/>
      <c r="CH340" s="87"/>
      <c r="CI340" s="87"/>
      <c r="CJ340" s="87"/>
      <c r="CK340" s="87"/>
      <c r="CL340" s="87"/>
      <c r="CM340" s="87"/>
      <c r="CN340" s="87"/>
      <c r="CO340" s="87"/>
      <c r="CP340" s="160"/>
      <c r="CQ340" s="76"/>
      <c r="CR340" s="76"/>
      <c r="CS340" s="76"/>
      <c r="CT340" s="62"/>
      <c r="CU340" s="62"/>
      <c r="CV340" s="62"/>
      <c r="CW340" s="62"/>
    </row>
    <row r="341" spans="3:101" hidden="1" outlineLevel="1" x14ac:dyDescent="0.2">
      <c r="C341" s="89" t="s">
        <v>385</v>
      </c>
      <c r="D341" s="86" t="s">
        <v>244</v>
      </c>
      <c r="E341" s="87"/>
      <c r="F341" s="87"/>
      <c r="G341" s="87"/>
      <c r="H341" s="87"/>
      <c r="I341" s="87"/>
      <c r="J341" s="87"/>
      <c r="K341" s="91" t="s">
        <v>203</v>
      </c>
      <c r="L341" s="87" t="s">
        <v>298</v>
      </c>
      <c r="M341" s="87" t="s">
        <v>204</v>
      </c>
      <c r="N341" s="87"/>
      <c r="O341" s="87"/>
      <c r="P341" s="87"/>
      <c r="Q341" s="87"/>
      <c r="R341" s="87"/>
      <c r="S341" s="87"/>
      <c r="T341" s="87"/>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152" t="s">
        <v>385</v>
      </c>
      <c r="BB341" s="87"/>
      <c r="BC341" s="87"/>
      <c r="BD341" s="87"/>
      <c r="BE341" s="87"/>
      <c r="BF341" s="87"/>
      <c r="BG341" s="87"/>
      <c r="BH341" s="87"/>
      <c r="BI341" s="87"/>
      <c r="BJ341" s="87"/>
      <c r="BK341" s="125"/>
      <c r="BL341" s="76"/>
      <c r="BM341" s="86"/>
      <c r="BN341" s="87"/>
      <c r="BO341" s="87"/>
      <c r="BP341" s="87"/>
      <c r="BQ341" s="87"/>
      <c r="BR341" s="87"/>
      <c r="BS341" s="87"/>
      <c r="BT341" s="87"/>
      <c r="BU341" s="87"/>
      <c r="BV341" s="87"/>
      <c r="BW341" s="86"/>
      <c r="BX341" s="87"/>
      <c r="BY341" s="87"/>
      <c r="BZ341" s="87"/>
      <c r="CA341" s="87"/>
      <c r="CB341" s="87"/>
      <c r="CC341" s="87"/>
      <c r="CD341" s="87"/>
      <c r="CE341" s="87"/>
      <c r="CF341" s="87"/>
      <c r="CG341" s="87"/>
      <c r="CH341" s="87"/>
      <c r="CI341" s="87"/>
      <c r="CJ341" s="87"/>
      <c r="CK341" s="87"/>
      <c r="CL341" s="87"/>
      <c r="CM341" s="87"/>
      <c r="CN341" s="87"/>
      <c r="CO341" s="87"/>
      <c r="CP341" s="160"/>
      <c r="CQ341" s="76"/>
      <c r="CR341" s="76"/>
      <c r="CS341" s="76"/>
      <c r="CT341" s="62"/>
      <c r="CU341" s="62"/>
      <c r="CV341" s="62"/>
      <c r="CW341" s="62"/>
    </row>
    <row r="342" spans="3:101" ht="13.8" hidden="1" outlineLevel="1" thickBot="1" x14ac:dyDescent="0.25">
      <c r="C342" s="89" t="s">
        <v>386</v>
      </c>
      <c r="D342" s="86" t="s">
        <v>246</v>
      </c>
      <c r="E342" s="87"/>
      <c r="F342" s="87"/>
      <c r="G342" s="87"/>
      <c r="H342" s="87"/>
      <c r="I342" s="87"/>
      <c r="J342" s="87"/>
      <c r="K342" s="87" t="s">
        <v>238</v>
      </c>
      <c r="L342" s="87" t="s">
        <v>313</v>
      </c>
      <c r="M342" s="87" t="s">
        <v>239</v>
      </c>
      <c r="N342" s="87"/>
      <c r="O342" s="87"/>
      <c r="P342" s="87"/>
      <c r="Q342" s="87"/>
      <c r="R342" s="87"/>
      <c r="S342" s="87"/>
      <c r="T342" s="87"/>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155" t="s">
        <v>386</v>
      </c>
      <c r="BB342" s="127"/>
      <c r="BC342" s="127"/>
      <c r="BD342" s="127"/>
      <c r="BE342" s="127"/>
      <c r="BF342" s="127"/>
      <c r="BG342" s="127"/>
      <c r="BH342" s="127"/>
      <c r="BI342" s="127"/>
      <c r="BJ342" s="127"/>
      <c r="BK342" s="128"/>
      <c r="BL342" s="76"/>
      <c r="BM342" s="162"/>
      <c r="BN342" s="163"/>
      <c r="BO342" s="163"/>
      <c r="BP342" s="163"/>
      <c r="BQ342" s="163"/>
      <c r="BR342" s="163"/>
      <c r="BS342" s="163"/>
      <c r="BT342" s="163"/>
      <c r="BU342" s="163"/>
      <c r="BV342" s="163"/>
      <c r="BW342" s="162"/>
      <c r="BX342" s="163"/>
      <c r="BY342" s="163"/>
      <c r="BZ342" s="163"/>
      <c r="CA342" s="163"/>
      <c r="CB342" s="163"/>
      <c r="CC342" s="163"/>
      <c r="CD342" s="163"/>
      <c r="CE342" s="163"/>
      <c r="CF342" s="163"/>
      <c r="CG342" s="163"/>
      <c r="CH342" s="163"/>
      <c r="CI342" s="163"/>
      <c r="CJ342" s="163"/>
      <c r="CK342" s="163"/>
      <c r="CL342" s="163"/>
      <c r="CM342" s="163"/>
      <c r="CN342" s="163"/>
      <c r="CO342" s="163"/>
      <c r="CP342" s="164"/>
      <c r="CQ342" s="76"/>
      <c r="CR342" s="76"/>
      <c r="CS342" s="76"/>
      <c r="CT342" s="62"/>
      <c r="CU342" s="62"/>
      <c r="CV342" s="62"/>
      <c r="CW342" s="62"/>
    </row>
    <row r="343" spans="3:101" hidden="1" outlineLevel="1" x14ac:dyDescent="0.2">
      <c r="C343" s="116" t="s">
        <v>504</v>
      </c>
      <c r="D343" s="86" t="s">
        <v>248</v>
      </c>
      <c r="E343" s="87"/>
      <c r="F343" s="87"/>
      <c r="G343" s="87"/>
      <c r="H343" s="87"/>
      <c r="I343" s="87"/>
      <c r="J343" s="87"/>
      <c r="K343" s="87" t="s">
        <v>272</v>
      </c>
      <c r="L343" s="87" t="s">
        <v>330</v>
      </c>
      <c r="M343" s="87" t="s">
        <v>273</v>
      </c>
      <c r="N343" s="87"/>
      <c r="O343" s="87"/>
      <c r="P343" s="87"/>
      <c r="Q343" s="87"/>
      <c r="R343" s="87"/>
      <c r="S343" s="87"/>
      <c r="T343" s="87"/>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76"/>
      <c r="BX343" s="76"/>
      <c r="BY343" s="76"/>
      <c r="BZ343" s="76"/>
      <c r="CA343" s="76"/>
      <c r="CB343" s="76"/>
      <c r="CC343" s="76"/>
      <c r="CD343" s="76"/>
      <c r="CE343" s="76"/>
      <c r="CF343" s="76"/>
      <c r="CG343" s="76"/>
      <c r="CH343" s="76"/>
      <c r="CI343" s="76"/>
      <c r="CJ343" s="76"/>
      <c r="CK343" s="76"/>
      <c r="CL343" s="76"/>
      <c r="CM343" s="76"/>
      <c r="CN343" s="76"/>
      <c r="CO343" s="76"/>
      <c r="CP343" s="76"/>
      <c r="CQ343" s="76"/>
      <c r="CR343" s="76"/>
      <c r="CS343" s="76"/>
      <c r="CT343" s="62"/>
      <c r="CU343" s="62"/>
      <c r="CV343" s="62"/>
      <c r="CW343" s="62"/>
    </row>
    <row r="344" spans="3:101" hidden="1" outlineLevel="1" x14ac:dyDescent="0.2">
      <c r="C344" s="116" t="s">
        <v>505</v>
      </c>
      <c r="D344" s="86" t="s">
        <v>250</v>
      </c>
      <c r="E344" s="87"/>
      <c r="F344" s="87"/>
      <c r="G344" s="87"/>
      <c r="H344" s="87"/>
      <c r="I344" s="87"/>
      <c r="J344" s="87"/>
      <c r="K344" s="87" t="s">
        <v>268</v>
      </c>
      <c r="L344" s="87" t="s">
        <v>328</v>
      </c>
      <c r="M344" s="87" t="s">
        <v>269</v>
      </c>
      <c r="N344" s="87"/>
      <c r="O344" s="87"/>
      <c r="P344" s="87"/>
      <c r="Q344" s="87"/>
      <c r="R344" s="87"/>
      <c r="S344" s="87"/>
      <c r="T344" s="87"/>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88"/>
      <c r="AZ344" s="88"/>
      <c r="BA344" s="174" t="s">
        <v>535</v>
      </c>
      <c r="BB344" s="132"/>
      <c r="BC344" s="132"/>
      <c r="BD344" s="132"/>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76"/>
      <c r="CN344" s="76"/>
      <c r="CO344" s="76"/>
      <c r="CP344" s="76"/>
      <c r="CQ344" s="76"/>
      <c r="CR344" s="76"/>
      <c r="CS344" s="76"/>
      <c r="CT344" s="62"/>
      <c r="CU344" s="62"/>
      <c r="CV344" s="62"/>
      <c r="CW344" s="62"/>
    </row>
    <row r="345" spans="3:101" hidden="1" outlineLevel="1" x14ac:dyDescent="0.2">
      <c r="C345" s="116" t="s">
        <v>506</v>
      </c>
      <c r="D345" s="86" t="s">
        <v>252</v>
      </c>
      <c r="E345" s="87"/>
      <c r="F345" s="87"/>
      <c r="G345" s="87"/>
      <c r="H345" s="87"/>
      <c r="I345" s="87"/>
      <c r="J345" s="87"/>
      <c r="K345" s="87" t="s">
        <v>224</v>
      </c>
      <c r="L345" s="87" t="s">
        <v>306</v>
      </c>
      <c r="M345" s="87" t="s">
        <v>225</v>
      </c>
      <c r="N345" s="87"/>
      <c r="O345" s="87"/>
      <c r="P345" s="87"/>
      <c r="Q345" s="87"/>
      <c r="R345" s="87"/>
      <c r="S345" s="87"/>
      <c r="T345" s="87"/>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108">
        <v>1</v>
      </c>
      <c r="BA345" s="175">
        <f>IF(L23="",0,1)</f>
        <v>0</v>
      </c>
      <c r="BB345" s="176"/>
      <c r="BC345" s="176"/>
      <c r="BD345" s="177"/>
      <c r="BE345" s="175">
        <f>IF(BA345+BA346&gt;0,1,0)</f>
        <v>0</v>
      </c>
      <c r="BF345" s="177"/>
      <c r="BG345" s="175"/>
      <c r="BH345" s="177"/>
      <c r="BI345" s="175"/>
      <c r="BJ345" s="177"/>
      <c r="BK345" s="175"/>
      <c r="BL345" s="176"/>
      <c r="BM345" s="176"/>
      <c r="BN345" s="177"/>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62"/>
      <c r="CU345" s="62"/>
      <c r="CV345" s="62"/>
      <c r="CW345" s="62"/>
    </row>
    <row r="346" spans="3:101" hidden="1" outlineLevel="1" x14ac:dyDescent="0.2">
      <c r="C346" s="116" t="s">
        <v>507</v>
      </c>
      <c r="D346" s="86" t="s">
        <v>254</v>
      </c>
      <c r="E346" s="87"/>
      <c r="F346" s="87"/>
      <c r="G346" s="87"/>
      <c r="H346" s="87"/>
      <c r="I346" s="87"/>
      <c r="J346" s="87"/>
      <c r="K346" s="87" t="s">
        <v>246</v>
      </c>
      <c r="L346" s="87" t="s">
        <v>317</v>
      </c>
      <c r="M346" s="87" t="s">
        <v>247</v>
      </c>
      <c r="N346" s="87"/>
      <c r="O346" s="87"/>
      <c r="P346" s="87"/>
      <c r="Q346" s="87"/>
      <c r="R346" s="87"/>
      <c r="S346" s="87"/>
      <c r="T346" s="87"/>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108">
        <v>2</v>
      </c>
      <c r="BA346" s="175">
        <f>IF(L45="",0,1)</f>
        <v>0</v>
      </c>
      <c r="BB346" s="176"/>
      <c r="BC346" s="176"/>
      <c r="BD346" s="177"/>
      <c r="BE346" s="175"/>
      <c r="BF346" s="177"/>
      <c r="BG346" s="175">
        <f>BE345</f>
        <v>0</v>
      </c>
      <c r="BH346" s="177"/>
      <c r="BI346" s="175" t="str">
        <f>IF(BE345=1,BG346,"")</f>
        <v/>
      </c>
      <c r="BJ346" s="177"/>
      <c r="BK346" s="175" t="str">
        <f>IFERROR(IF(BI346="","",CONCATENATE(BI346,"/",$BI$365)),"")</f>
        <v/>
      </c>
      <c r="BL346" s="176"/>
      <c r="BM346" s="176"/>
      <c r="BN346" s="177"/>
      <c r="BO346" s="76"/>
      <c r="BP346" s="76"/>
      <c r="BQ346" s="76"/>
      <c r="BR346" s="76"/>
      <c r="BS346" s="76"/>
      <c r="BT346" s="76"/>
      <c r="BU346" s="76"/>
      <c r="BV346" s="76"/>
      <c r="BW346" s="76"/>
      <c r="BX346" s="76"/>
      <c r="BY346" s="76"/>
      <c r="BZ346" s="76"/>
      <c r="CA346" s="76"/>
      <c r="CB346" s="76"/>
      <c r="CC346" s="76"/>
      <c r="CD346" s="76"/>
      <c r="CE346" s="76"/>
      <c r="CF346" s="76"/>
      <c r="CG346" s="76"/>
      <c r="CH346" s="76"/>
      <c r="CI346" s="76"/>
      <c r="CJ346" s="76"/>
      <c r="CK346" s="76"/>
      <c r="CL346" s="76"/>
      <c r="CM346" s="76"/>
      <c r="CN346" s="76"/>
      <c r="CO346" s="76"/>
      <c r="CP346" s="76"/>
      <c r="CQ346" s="76"/>
      <c r="CR346" s="76"/>
      <c r="CS346" s="76"/>
      <c r="CT346" s="62"/>
      <c r="CU346" s="62"/>
      <c r="CV346" s="62"/>
      <c r="CW346" s="62"/>
    </row>
    <row r="347" spans="3:101" hidden="1" outlineLevel="1" x14ac:dyDescent="0.2">
      <c r="C347" s="116" t="s">
        <v>508</v>
      </c>
      <c r="D347" s="86" t="s">
        <v>256</v>
      </c>
      <c r="E347" s="87"/>
      <c r="F347" s="87"/>
      <c r="G347" s="87"/>
      <c r="H347" s="87"/>
      <c r="I347" s="87"/>
      <c r="J347" s="87"/>
      <c r="K347" s="87" t="s">
        <v>248</v>
      </c>
      <c r="L347" s="87" t="s">
        <v>318</v>
      </c>
      <c r="M347" s="87" t="s">
        <v>249</v>
      </c>
      <c r="N347" s="87"/>
      <c r="O347" s="87"/>
      <c r="P347" s="87"/>
      <c r="Q347" s="87"/>
      <c r="R347" s="87"/>
      <c r="S347" s="87"/>
      <c r="T347" s="87"/>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108">
        <v>3</v>
      </c>
      <c r="BA347" s="175">
        <f>IF(調査票3校目4校目!L23="",0,1)</f>
        <v>0</v>
      </c>
      <c r="BB347" s="176"/>
      <c r="BC347" s="176"/>
      <c r="BD347" s="177"/>
      <c r="BE347" s="175">
        <f t="shared" ref="BE347" si="3">IF(BA347+BA348&gt;0,1,0)</f>
        <v>0</v>
      </c>
      <c r="BF347" s="177"/>
      <c r="BG347" s="175"/>
      <c r="BH347" s="177"/>
      <c r="BI347" s="175"/>
      <c r="BJ347" s="177"/>
      <c r="BK347" s="175"/>
      <c r="BL347" s="176"/>
      <c r="BM347" s="176"/>
      <c r="BN347" s="177"/>
      <c r="BO347" s="76"/>
      <c r="BP347" s="76"/>
      <c r="BQ347" s="76"/>
      <c r="BR347" s="76"/>
      <c r="BS347" s="76"/>
      <c r="BT347" s="76"/>
      <c r="BU347" s="76"/>
      <c r="BV347" s="76"/>
      <c r="BW347" s="76"/>
      <c r="BX347" s="76"/>
      <c r="BY347" s="76"/>
      <c r="BZ347" s="76"/>
      <c r="CA347" s="76"/>
      <c r="CB347" s="76"/>
      <c r="CC347" s="76"/>
      <c r="CD347" s="76"/>
      <c r="CE347" s="76"/>
      <c r="CF347" s="76"/>
      <c r="CG347" s="76"/>
      <c r="CH347" s="76"/>
      <c r="CI347" s="76"/>
      <c r="CJ347" s="76"/>
      <c r="CK347" s="76"/>
      <c r="CL347" s="76"/>
      <c r="CM347" s="76"/>
      <c r="CN347" s="76"/>
      <c r="CO347" s="76"/>
      <c r="CP347" s="76"/>
      <c r="CQ347" s="76"/>
      <c r="CR347" s="76"/>
      <c r="CS347" s="76"/>
      <c r="CT347" s="62"/>
      <c r="CU347" s="62"/>
      <c r="CV347" s="62"/>
      <c r="CW347" s="62"/>
    </row>
    <row r="348" spans="3:101" hidden="1" outlineLevel="1" x14ac:dyDescent="0.2">
      <c r="C348" s="116" t="s">
        <v>509</v>
      </c>
      <c r="D348" s="86" t="s">
        <v>258</v>
      </c>
      <c r="E348" s="87"/>
      <c r="F348" s="87"/>
      <c r="G348" s="87"/>
      <c r="H348" s="87"/>
      <c r="I348" s="87"/>
      <c r="J348" s="87"/>
      <c r="K348" s="87" t="s">
        <v>206</v>
      </c>
      <c r="L348" s="87" t="s">
        <v>299</v>
      </c>
      <c r="M348" s="87" t="s">
        <v>207</v>
      </c>
      <c r="N348" s="87"/>
      <c r="O348" s="87"/>
      <c r="P348" s="87"/>
      <c r="Q348" s="87"/>
      <c r="R348" s="87"/>
      <c r="S348" s="87"/>
      <c r="T348" s="87"/>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108">
        <v>4</v>
      </c>
      <c r="BA348" s="175">
        <f>IF(調査票3校目4校目!L45="",0,1)</f>
        <v>0</v>
      </c>
      <c r="BB348" s="176"/>
      <c r="BC348" s="176"/>
      <c r="BD348" s="177"/>
      <c r="BE348" s="175"/>
      <c r="BF348" s="177"/>
      <c r="BG348" s="175">
        <f>BG346+BE347</f>
        <v>0</v>
      </c>
      <c r="BH348" s="177"/>
      <c r="BI348" s="175" t="str">
        <f>IF(BE347=1,BG348,"")</f>
        <v/>
      </c>
      <c r="BJ348" s="177"/>
      <c r="BK348" s="175" t="str">
        <f>IFERROR(IF(BI348="","",CONCATENATE(BI348,"/",$BI$365)),"")</f>
        <v/>
      </c>
      <c r="BL348" s="176"/>
      <c r="BM348" s="176"/>
      <c r="BN348" s="177"/>
      <c r="BO348" s="76"/>
      <c r="BP348" s="76"/>
      <c r="BQ348" s="76"/>
      <c r="BR348" s="76"/>
      <c r="BS348" s="76"/>
      <c r="BT348" s="76"/>
      <c r="BU348" s="76"/>
      <c r="BV348" s="76"/>
      <c r="BW348" s="76"/>
      <c r="BX348" s="76"/>
      <c r="BY348" s="76"/>
      <c r="BZ348" s="76"/>
      <c r="CA348" s="76"/>
      <c r="CB348" s="76"/>
      <c r="CC348" s="76"/>
      <c r="CD348" s="76"/>
      <c r="CE348" s="76"/>
      <c r="CF348" s="76"/>
      <c r="CG348" s="76"/>
      <c r="CH348" s="76"/>
      <c r="CI348" s="76"/>
      <c r="CJ348" s="76"/>
      <c r="CK348" s="76"/>
      <c r="CL348" s="76"/>
      <c r="CM348" s="76"/>
      <c r="CN348" s="76"/>
      <c r="CO348" s="76"/>
      <c r="CP348" s="76"/>
      <c r="CQ348" s="76"/>
      <c r="CR348" s="76"/>
      <c r="CS348" s="76"/>
      <c r="CT348" s="62"/>
      <c r="CU348" s="62"/>
      <c r="CV348" s="62"/>
      <c r="CW348" s="62"/>
    </row>
    <row r="349" spans="3:101" hidden="1" outlineLevel="1" x14ac:dyDescent="0.2">
      <c r="C349" s="116" t="s">
        <v>510</v>
      </c>
      <c r="D349" s="86" t="s">
        <v>260</v>
      </c>
      <c r="E349" s="87"/>
      <c r="F349" s="87"/>
      <c r="G349" s="87"/>
      <c r="H349" s="87"/>
      <c r="I349" s="87"/>
      <c r="J349" s="87"/>
      <c r="K349" s="87" t="s">
        <v>256</v>
      </c>
      <c r="L349" s="87" t="s">
        <v>322</v>
      </c>
      <c r="M349" s="87" t="s">
        <v>257</v>
      </c>
      <c r="N349" s="87"/>
      <c r="O349" s="87"/>
      <c r="P349" s="87"/>
      <c r="Q349" s="87"/>
      <c r="R349" s="87"/>
      <c r="S349" s="87"/>
      <c r="T349" s="87"/>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108">
        <v>5</v>
      </c>
      <c r="BA349" s="175">
        <f>IF(調査票5校目6校目!L23="",0,1)</f>
        <v>0</v>
      </c>
      <c r="BB349" s="176"/>
      <c r="BC349" s="176"/>
      <c r="BD349" s="177"/>
      <c r="BE349" s="175">
        <f>IF(BA349+BA350&gt;0,1,0)</f>
        <v>0</v>
      </c>
      <c r="BF349" s="177"/>
      <c r="BG349" s="175"/>
      <c r="BH349" s="177"/>
      <c r="BI349" s="175"/>
      <c r="BJ349" s="177"/>
      <c r="BK349" s="175"/>
      <c r="BL349" s="176"/>
      <c r="BM349" s="176"/>
      <c r="BN349" s="177"/>
      <c r="BO349" s="76"/>
      <c r="BP349" s="76"/>
      <c r="BQ349" s="76"/>
      <c r="BR349" s="76"/>
      <c r="BS349" s="76"/>
      <c r="BT349" s="76"/>
      <c r="BU349" s="76"/>
      <c r="BV349" s="76"/>
      <c r="BW349" s="76"/>
      <c r="BX349" s="76"/>
      <c r="BY349" s="76"/>
      <c r="BZ349" s="76"/>
      <c r="CA349" s="76"/>
      <c r="CB349" s="76"/>
      <c r="CC349" s="76"/>
      <c r="CD349" s="76"/>
      <c r="CE349" s="76"/>
      <c r="CF349" s="76"/>
      <c r="CG349" s="76"/>
      <c r="CH349" s="76"/>
      <c r="CI349" s="76"/>
      <c r="CJ349" s="76"/>
      <c r="CK349" s="76"/>
      <c r="CL349" s="76"/>
      <c r="CM349" s="76"/>
      <c r="CN349" s="76"/>
      <c r="CO349" s="76"/>
      <c r="CP349" s="76"/>
      <c r="CQ349" s="76"/>
      <c r="CR349" s="76"/>
      <c r="CS349" s="76"/>
      <c r="CT349" s="62"/>
      <c r="CU349" s="62"/>
      <c r="CV349" s="62"/>
      <c r="CW349" s="62"/>
    </row>
    <row r="350" spans="3:101" hidden="1" outlineLevel="1" x14ac:dyDescent="0.2">
      <c r="C350" s="116" t="s">
        <v>511</v>
      </c>
      <c r="D350" s="86" t="s">
        <v>262</v>
      </c>
      <c r="E350" s="87"/>
      <c r="F350" s="87"/>
      <c r="G350" s="87"/>
      <c r="H350" s="87"/>
      <c r="I350" s="87"/>
      <c r="J350" s="87"/>
      <c r="K350" s="87" t="s">
        <v>194</v>
      </c>
      <c r="L350" s="87" t="s">
        <v>295</v>
      </c>
      <c r="M350" s="87" t="s">
        <v>195</v>
      </c>
      <c r="N350" s="87"/>
      <c r="O350" s="87"/>
      <c r="P350" s="87"/>
      <c r="Q350" s="87"/>
      <c r="R350" s="87"/>
      <c r="S350" s="87"/>
      <c r="T350" s="87"/>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108">
        <v>6</v>
      </c>
      <c r="BA350" s="175">
        <f>IF(調査票5校目6校目!L45="",0,1)</f>
        <v>0</v>
      </c>
      <c r="BB350" s="176"/>
      <c r="BC350" s="176"/>
      <c r="BD350" s="177"/>
      <c r="BE350" s="175"/>
      <c r="BF350" s="177"/>
      <c r="BG350" s="175">
        <f>BG348+BE349</f>
        <v>0</v>
      </c>
      <c r="BH350" s="177"/>
      <c r="BI350" s="175" t="str">
        <f>IF(BE349=1,BG350,"")</f>
        <v/>
      </c>
      <c r="BJ350" s="177"/>
      <c r="BK350" s="175" t="str">
        <f>IFERROR(IF(BI350="","",CONCATENATE(BI350,"/",$BI$365)),"")</f>
        <v/>
      </c>
      <c r="BL350" s="176"/>
      <c r="BM350" s="176"/>
      <c r="BN350" s="177"/>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62"/>
      <c r="CU350" s="62"/>
      <c r="CV350" s="62"/>
      <c r="CW350" s="62"/>
    </row>
    <row r="351" spans="3:101" hidden="1" outlineLevel="1" x14ac:dyDescent="0.2">
      <c r="C351" s="116" t="s">
        <v>512</v>
      </c>
      <c r="D351" s="86" t="s">
        <v>264</v>
      </c>
      <c r="E351" s="87"/>
      <c r="F351" s="87"/>
      <c r="G351" s="87"/>
      <c r="H351" s="87"/>
      <c r="I351" s="87"/>
      <c r="J351" s="87"/>
      <c r="K351" s="87" t="s">
        <v>242</v>
      </c>
      <c r="L351" s="87" t="s">
        <v>315</v>
      </c>
      <c r="M351" s="87" t="s">
        <v>243</v>
      </c>
      <c r="N351" s="87"/>
      <c r="O351" s="87"/>
      <c r="P351" s="87"/>
      <c r="Q351" s="87"/>
      <c r="R351" s="87"/>
      <c r="S351" s="87"/>
      <c r="T351" s="87"/>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108">
        <v>7</v>
      </c>
      <c r="BA351" s="175">
        <f>IF(調査票7校目8校目!L23="",0,1)</f>
        <v>0</v>
      </c>
      <c r="BB351" s="176"/>
      <c r="BC351" s="176"/>
      <c r="BD351" s="177"/>
      <c r="BE351" s="175">
        <f>IF(BA351+BA352&gt;0,1,0)</f>
        <v>0</v>
      </c>
      <c r="BF351" s="177"/>
      <c r="BG351" s="175"/>
      <c r="BH351" s="177"/>
      <c r="BI351" s="175"/>
      <c r="BJ351" s="177"/>
      <c r="BK351" s="175"/>
      <c r="BL351" s="176"/>
      <c r="BM351" s="176"/>
      <c r="BN351" s="177"/>
      <c r="BO351" s="76"/>
      <c r="BP351" s="76"/>
      <c r="BQ351" s="76"/>
      <c r="BR351" s="76"/>
      <c r="BS351" s="76"/>
      <c r="BT351" s="76"/>
      <c r="BU351" s="76"/>
      <c r="BV351" s="76"/>
      <c r="BW351" s="76"/>
      <c r="BX351" s="76"/>
      <c r="BY351" s="76"/>
      <c r="BZ351" s="76"/>
      <c r="CA351" s="76"/>
      <c r="CB351" s="76"/>
      <c r="CC351" s="76"/>
      <c r="CD351" s="76"/>
      <c r="CE351" s="76"/>
      <c r="CF351" s="76"/>
      <c r="CG351" s="76"/>
      <c r="CH351" s="76"/>
      <c r="CI351" s="76"/>
      <c r="CJ351" s="76"/>
      <c r="CK351" s="76"/>
      <c r="CL351" s="76"/>
      <c r="CM351" s="76"/>
      <c r="CN351" s="76"/>
      <c r="CO351" s="76"/>
      <c r="CP351" s="76"/>
      <c r="CQ351" s="76"/>
      <c r="CR351" s="76"/>
      <c r="CS351" s="76"/>
      <c r="CT351" s="62"/>
      <c r="CU351" s="62"/>
      <c r="CV351" s="62"/>
      <c r="CW351" s="62"/>
    </row>
    <row r="352" spans="3:101" hidden="1" outlineLevel="1" x14ac:dyDescent="0.2">
      <c r="C352" s="116" t="s">
        <v>513</v>
      </c>
      <c r="D352" s="86" t="s">
        <v>266</v>
      </c>
      <c r="E352" s="87"/>
      <c r="F352" s="87"/>
      <c r="G352" s="87"/>
      <c r="H352" s="87"/>
      <c r="I352" s="87"/>
      <c r="J352" s="87"/>
      <c r="K352" s="87" t="s">
        <v>213</v>
      </c>
      <c r="L352" s="87" t="s">
        <v>302</v>
      </c>
      <c r="M352" s="87" t="s">
        <v>214</v>
      </c>
      <c r="N352" s="87"/>
      <c r="O352" s="87"/>
      <c r="P352" s="87"/>
      <c r="Q352" s="87"/>
      <c r="R352" s="87"/>
      <c r="S352" s="87"/>
      <c r="T352" s="87"/>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108">
        <v>8</v>
      </c>
      <c r="BA352" s="175">
        <f>IF(調査票7校目8校目!L45="",0,1)</f>
        <v>0</v>
      </c>
      <c r="BB352" s="176"/>
      <c r="BC352" s="176"/>
      <c r="BD352" s="177"/>
      <c r="BE352" s="175"/>
      <c r="BF352" s="177"/>
      <c r="BG352" s="175">
        <f>BG350+BE351</f>
        <v>0</v>
      </c>
      <c r="BH352" s="177"/>
      <c r="BI352" s="175" t="str">
        <f>IF(BE351=1,BG352,"")</f>
        <v/>
      </c>
      <c r="BJ352" s="177"/>
      <c r="BK352" s="175" t="str">
        <f>IFERROR(IF(BI352="","",CONCATENATE(BI352,"/",$BI$365)),"")</f>
        <v/>
      </c>
      <c r="BL352" s="176"/>
      <c r="BM352" s="176"/>
      <c r="BN352" s="177"/>
      <c r="BO352" s="76"/>
      <c r="BP352" s="76"/>
      <c r="BQ352" s="76"/>
      <c r="BR352" s="76"/>
      <c r="BS352" s="76"/>
      <c r="BT352" s="76"/>
      <c r="BU352" s="76"/>
      <c r="BV352" s="76"/>
      <c r="BW352" s="76"/>
      <c r="BX352" s="76"/>
      <c r="BY352" s="76"/>
      <c r="BZ352" s="76"/>
      <c r="CA352" s="76"/>
      <c r="CB352" s="76"/>
      <c r="CC352" s="76"/>
      <c r="CD352" s="76"/>
      <c r="CE352" s="76"/>
      <c r="CF352" s="76"/>
      <c r="CG352" s="76"/>
      <c r="CH352" s="76"/>
      <c r="CI352" s="76"/>
      <c r="CJ352" s="76"/>
      <c r="CK352" s="76"/>
      <c r="CL352" s="76"/>
      <c r="CM352" s="76"/>
      <c r="CN352" s="76"/>
      <c r="CO352" s="76"/>
      <c r="CP352" s="76"/>
      <c r="CQ352" s="76"/>
      <c r="CR352" s="76"/>
      <c r="CS352" s="76"/>
      <c r="CT352" s="62"/>
      <c r="CU352" s="62"/>
      <c r="CV352" s="62"/>
      <c r="CW352" s="62"/>
    </row>
    <row r="353" spans="3:101" hidden="1" outlineLevel="1" x14ac:dyDescent="0.2">
      <c r="C353" s="116" t="s">
        <v>514</v>
      </c>
      <c r="D353" s="86" t="s">
        <v>268</v>
      </c>
      <c r="E353" s="87"/>
      <c r="F353" s="87"/>
      <c r="G353" s="87"/>
      <c r="H353" s="87"/>
      <c r="I353" s="87"/>
      <c r="J353" s="87"/>
      <c r="K353" s="87" t="s">
        <v>219</v>
      </c>
      <c r="L353" s="87" t="s">
        <v>304</v>
      </c>
      <c r="M353" s="87" t="s">
        <v>220</v>
      </c>
      <c r="N353" s="87"/>
      <c r="O353" s="87"/>
      <c r="P353" s="87"/>
      <c r="Q353" s="87"/>
      <c r="R353" s="87"/>
      <c r="S353" s="87"/>
      <c r="T353" s="87"/>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108">
        <v>9</v>
      </c>
      <c r="BA353" s="175">
        <f>IF(調査票9校目10校目!L23="",0,1)</f>
        <v>0</v>
      </c>
      <c r="BB353" s="176"/>
      <c r="BC353" s="176"/>
      <c r="BD353" s="177"/>
      <c r="BE353" s="175">
        <f>IF(BA353+BA354&gt;0,1,0)</f>
        <v>0</v>
      </c>
      <c r="BF353" s="177"/>
      <c r="BG353" s="175"/>
      <c r="BH353" s="177"/>
      <c r="BI353" s="175"/>
      <c r="BJ353" s="177"/>
      <c r="BK353" s="175"/>
      <c r="BL353" s="176"/>
      <c r="BM353" s="176"/>
      <c r="BN353" s="177"/>
      <c r="BO353" s="76"/>
      <c r="BP353" s="76"/>
      <c r="BQ353" s="76"/>
      <c r="BR353" s="76"/>
      <c r="BS353" s="76"/>
      <c r="BT353" s="76"/>
      <c r="BU353" s="76"/>
      <c r="BV353" s="76"/>
      <c r="BW353" s="76"/>
      <c r="BX353" s="76"/>
      <c r="BY353" s="76"/>
      <c r="BZ353" s="76"/>
      <c r="CA353" s="76"/>
      <c r="CB353" s="76"/>
      <c r="CC353" s="76"/>
      <c r="CD353" s="76"/>
      <c r="CE353" s="76"/>
      <c r="CF353" s="76"/>
      <c r="CG353" s="76"/>
      <c r="CH353" s="76"/>
      <c r="CI353" s="76"/>
      <c r="CJ353" s="76"/>
      <c r="CK353" s="76"/>
      <c r="CL353" s="76"/>
      <c r="CM353" s="76"/>
      <c r="CN353" s="76"/>
      <c r="CO353" s="76"/>
      <c r="CP353" s="76"/>
      <c r="CQ353" s="76"/>
      <c r="CR353" s="76"/>
      <c r="CS353" s="76"/>
      <c r="CT353" s="62"/>
      <c r="CU353" s="62"/>
      <c r="CV353" s="62"/>
      <c r="CW353" s="62"/>
    </row>
    <row r="354" spans="3:101" hidden="1" outlineLevel="1" x14ac:dyDescent="0.2">
      <c r="C354" s="116" t="s">
        <v>515</v>
      </c>
      <c r="D354" s="86" t="s">
        <v>270</v>
      </c>
      <c r="E354" s="87"/>
      <c r="F354" s="87"/>
      <c r="G354" s="87"/>
      <c r="H354" s="87"/>
      <c r="I354" s="87"/>
      <c r="J354" s="87"/>
      <c r="K354" s="87" t="s">
        <v>264</v>
      </c>
      <c r="L354" s="87" t="s">
        <v>326</v>
      </c>
      <c r="M354" s="87" t="s">
        <v>265</v>
      </c>
      <c r="N354" s="87"/>
      <c r="O354" s="87"/>
      <c r="P354" s="87"/>
      <c r="Q354" s="87"/>
      <c r="R354" s="87"/>
      <c r="S354" s="87"/>
      <c r="T354" s="87"/>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108">
        <v>10</v>
      </c>
      <c r="BA354" s="175">
        <f>IF(調査票9校目10校目!L45="",0,1)</f>
        <v>0</v>
      </c>
      <c r="BB354" s="176"/>
      <c r="BC354" s="176"/>
      <c r="BD354" s="177"/>
      <c r="BE354" s="175"/>
      <c r="BF354" s="177"/>
      <c r="BG354" s="175">
        <f>BG352+BE353</f>
        <v>0</v>
      </c>
      <c r="BH354" s="177"/>
      <c r="BI354" s="175" t="str">
        <f>IF(BE353=1,BG354,"")</f>
        <v/>
      </c>
      <c r="BJ354" s="177"/>
      <c r="BK354" s="175" t="str">
        <f>IFERROR(IF(BI354="","",CONCATENATE(BI354,"/",$BI$365)),"")</f>
        <v/>
      </c>
      <c r="BL354" s="176"/>
      <c r="BM354" s="176"/>
      <c r="BN354" s="177"/>
      <c r="BO354" s="76"/>
      <c r="BP354" s="76"/>
      <c r="BQ354" s="76"/>
      <c r="BR354" s="76"/>
      <c r="BS354" s="76"/>
      <c r="BT354" s="76"/>
      <c r="BU354" s="76"/>
      <c r="BV354" s="76"/>
      <c r="BW354" s="76"/>
      <c r="BX354" s="76"/>
      <c r="BY354" s="76"/>
      <c r="BZ354" s="76"/>
      <c r="CA354" s="76"/>
      <c r="CB354" s="76"/>
      <c r="CC354" s="76"/>
      <c r="CD354" s="76"/>
      <c r="CE354" s="76"/>
      <c r="CF354" s="76"/>
      <c r="CG354" s="76"/>
      <c r="CH354" s="76"/>
      <c r="CI354" s="76"/>
      <c r="CJ354" s="76"/>
      <c r="CK354" s="76"/>
      <c r="CL354" s="76"/>
      <c r="CM354" s="76"/>
      <c r="CN354" s="76"/>
      <c r="CO354" s="76"/>
      <c r="CP354" s="76"/>
      <c r="CQ354" s="76"/>
      <c r="CR354" s="76"/>
      <c r="CS354" s="76"/>
      <c r="CT354" s="62"/>
      <c r="CU354" s="62"/>
      <c r="CV354" s="62"/>
      <c r="CW354" s="62"/>
    </row>
    <row r="355" spans="3:101" hidden="1" outlineLevel="1" x14ac:dyDescent="0.2">
      <c r="C355" s="116" t="s">
        <v>516</v>
      </c>
      <c r="D355" s="86" t="s">
        <v>272</v>
      </c>
      <c r="E355" s="87"/>
      <c r="F355" s="87"/>
      <c r="G355" s="87"/>
      <c r="H355" s="87"/>
      <c r="I355" s="87"/>
      <c r="J355" s="87"/>
      <c r="K355" s="87" t="s">
        <v>189</v>
      </c>
      <c r="L355" s="87" t="s">
        <v>293</v>
      </c>
      <c r="M355" s="87" t="s">
        <v>190</v>
      </c>
      <c r="N355" s="87"/>
      <c r="O355" s="87"/>
      <c r="P355" s="87"/>
      <c r="Q355" s="87"/>
      <c r="R355" s="87"/>
      <c r="S355" s="87"/>
      <c r="T355" s="87"/>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108">
        <v>11</v>
      </c>
      <c r="BA355" s="175">
        <f>IF(調査票11校目12校目!L23="",0,1)</f>
        <v>0</v>
      </c>
      <c r="BB355" s="176"/>
      <c r="BC355" s="176"/>
      <c r="BD355" s="177"/>
      <c r="BE355" s="175">
        <f>IF(BA355+BA356&gt;0,1,0)</f>
        <v>0</v>
      </c>
      <c r="BF355" s="177"/>
      <c r="BG355" s="175" t="s">
        <v>534</v>
      </c>
      <c r="BH355" s="177"/>
      <c r="BI355" s="175" t="str">
        <f t="shared" ref="BI355:BI364" si="4">IF(BE354=1,BG355,"")</f>
        <v/>
      </c>
      <c r="BJ355" s="177"/>
      <c r="BK355" s="175" t="str">
        <f t="shared" ref="BK355:BK363" si="5">IFERROR(IF(BI355="","",CONCATENATE(BI355,"/",$BI$365)),"")</f>
        <v/>
      </c>
      <c r="BL355" s="176"/>
      <c r="BM355" s="176"/>
      <c r="BN355" s="177"/>
      <c r="BO355" s="76"/>
      <c r="BP355" s="76"/>
      <c r="BQ355" s="76"/>
      <c r="BR355" s="76"/>
      <c r="BS355" s="76"/>
      <c r="BT355" s="76"/>
      <c r="BU355" s="76"/>
      <c r="BV355" s="76"/>
      <c r="BW355" s="76"/>
      <c r="BX355" s="76"/>
      <c r="BY355" s="76"/>
      <c r="BZ355" s="76"/>
      <c r="CA355" s="76"/>
      <c r="CB355" s="76"/>
      <c r="CC355" s="76"/>
      <c r="CD355" s="76"/>
      <c r="CE355" s="76"/>
      <c r="CF355" s="76"/>
      <c r="CG355" s="76"/>
      <c r="CH355" s="76"/>
      <c r="CI355" s="76"/>
      <c r="CJ355" s="76"/>
      <c r="CK355" s="76"/>
      <c r="CL355" s="76"/>
      <c r="CM355" s="76"/>
      <c r="CN355" s="76"/>
      <c r="CO355" s="76"/>
      <c r="CP355" s="76"/>
      <c r="CQ355" s="76"/>
      <c r="CR355" s="76"/>
      <c r="CS355" s="76"/>
      <c r="CT355" s="62"/>
      <c r="CU355" s="62"/>
      <c r="CV355" s="62"/>
      <c r="CW355" s="62"/>
    </row>
    <row r="356" spans="3:101" hidden="1" outlineLevel="1" x14ac:dyDescent="0.2">
      <c r="C356" s="116" t="s">
        <v>517</v>
      </c>
      <c r="D356" s="86" t="s">
        <v>274</v>
      </c>
      <c r="E356" s="87"/>
      <c r="F356" s="87"/>
      <c r="G356" s="87"/>
      <c r="H356" s="87"/>
      <c r="I356" s="87"/>
      <c r="J356" s="87"/>
      <c r="K356" s="87" t="s">
        <v>240</v>
      </c>
      <c r="L356" s="87" t="s">
        <v>314</v>
      </c>
      <c r="M356" s="87" t="s">
        <v>241</v>
      </c>
      <c r="N356" s="87"/>
      <c r="O356" s="87"/>
      <c r="P356" s="87"/>
      <c r="Q356" s="87"/>
      <c r="R356" s="87"/>
      <c r="S356" s="87"/>
      <c r="T356" s="87"/>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108">
        <v>12</v>
      </c>
      <c r="BA356" s="175">
        <f>IF(調査票11校目12校目!L45="",0,1)</f>
        <v>0</v>
      </c>
      <c r="BB356" s="176"/>
      <c r="BC356" s="176"/>
      <c r="BD356" s="177"/>
      <c r="BE356" s="175"/>
      <c r="BF356" s="177"/>
      <c r="BG356" s="175">
        <f t="shared" ref="BG356:BG364" si="6">BG354+BE355</f>
        <v>0</v>
      </c>
      <c r="BH356" s="177"/>
      <c r="BI356" s="175" t="str">
        <f t="shared" si="4"/>
        <v/>
      </c>
      <c r="BJ356" s="177"/>
      <c r="BK356" s="175" t="str">
        <f>IFERROR(IF(BI356="","",CONCATENATE(BI356,"/",$BI$365)),"")</f>
        <v/>
      </c>
      <c r="BL356" s="176"/>
      <c r="BM356" s="176"/>
      <c r="BN356" s="177"/>
      <c r="BO356" s="76"/>
      <c r="BP356" s="76"/>
      <c r="BQ356" s="76"/>
      <c r="BR356" s="76"/>
      <c r="BS356" s="76"/>
      <c r="BT356" s="76"/>
      <c r="BU356" s="76"/>
      <c r="BV356" s="76"/>
      <c r="BW356" s="76"/>
      <c r="BX356" s="76"/>
      <c r="BY356" s="76"/>
      <c r="BZ356" s="76"/>
      <c r="CA356" s="76"/>
      <c r="CB356" s="76"/>
      <c r="CC356" s="76"/>
      <c r="CD356" s="76"/>
      <c r="CE356" s="76"/>
      <c r="CF356" s="76"/>
      <c r="CG356" s="76"/>
      <c r="CH356" s="76"/>
      <c r="CI356" s="76"/>
      <c r="CJ356" s="76"/>
      <c r="CK356" s="76"/>
      <c r="CL356" s="76"/>
      <c r="CM356" s="76"/>
      <c r="CN356" s="76"/>
      <c r="CO356" s="76"/>
      <c r="CP356" s="76"/>
      <c r="CQ356" s="76"/>
      <c r="CR356" s="76"/>
      <c r="CS356" s="76"/>
      <c r="CT356" s="62"/>
      <c r="CU356" s="62"/>
      <c r="CV356" s="62"/>
      <c r="CW356" s="62"/>
    </row>
    <row r="357" spans="3:101" ht="13.5" hidden="1" customHeight="1" outlineLevel="1" x14ac:dyDescent="0.2">
      <c r="C357" s="116" t="s">
        <v>518</v>
      </c>
      <c r="D357" s="86" t="s">
        <v>276</v>
      </c>
      <c r="E357" s="87"/>
      <c r="F357" s="87"/>
      <c r="G357" s="87"/>
      <c r="H357" s="87"/>
      <c r="I357" s="87"/>
      <c r="J357" s="87"/>
      <c r="K357" s="87" t="s">
        <v>174</v>
      </c>
      <c r="L357" s="87" t="s">
        <v>287</v>
      </c>
      <c r="M357" s="87" t="s">
        <v>175</v>
      </c>
      <c r="N357" s="87"/>
      <c r="O357" s="87"/>
      <c r="P357" s="87"/>
      <c r="Q357" s="87"/>
      <c r="R357" s="87"/>
      <c r="S357" s="87"/>
      <c r="T357" s="87"/>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108">
        <v>13</v>
      </c>
      <c r="BA357" s="175">
        <f>IF(調査票13校目14校目!L23="",0,1)</f>
        <v>0</v>
      </c>
      <c r="BB357" s="176"/>
      <c r="BC357" s="176"/>
      <c r="BD357" s="177"/>
      <c r="BE357" s="175">
        <f>IF(BA357+BA358&gt;0,1,0)</f>
        <v>0</v>
      </c>
      <c r="BF357" s="177"/>
      <c r="BG357" s="175"/>
      <c r="BH357" s="177"/>
      <c r="BI357" s="175" t="str">
        <f t="shared" si="4"/>
        <v/>
      </c>
      <c r="BJ357" s="177"/>
      <c r="BK357" s="175" t="str">
        <f t="shared" si="5"/>
        <v/>
      </c>
      <c r="BL357" s="176"/>
      <c r="BM357" s="176"/>
      <c r="BN357" s="177"/>
      <c r="BO357" s="76"/>
      <c r="BP357" s="76"/>
      <c r="BQ357" s="76"/>
      <c r="BR357" s="76"/>
      <c r="BS357" s="76"/>
      <c r="BT357" s="76"/>
      <c r="BU357" s="76"/>
      <c r="BV357" s="76"/>
      <c r="BW357" s="76"/>
      <c r="BX357" s="76"/>
      <c r="BY357" s="76"/>
      <c r="BZ357" s="76"/>
      <c r="CA357" s="76"/>
      <c r="CB357" s="76"/>
      <c r="CC357" s="76"/>
      <c r="CD357" s="76"/>
      <c r="CE357" s="76"/>
      <c r="CF357" s="76"/>
      <c r="CG357" s="76"/>
      <c r="CH357" s="76"/>
      <c r="CI357" s="76"/>
      <c r="CJ357" s="76"/>
      <c r="CK357" s="76"/>
      <c r="CL357" s="76"/>
      <c r="CM357" s="76"/>
      <c r="CN357" s="76"/>
      <c r="CO357" s="76"/>
      <c r="CP357" s="76"/>
      <c r="CQ357" s="76"/>
      <c r="CR357" s="76"/>
      <c r="CS357" s="76"/>
      <c r="CT357" s="62"/>
      <c r="CU357" s="62"/>
      <c r="CV357" s="62"/>
      <c r="CW357" s="62"/>
    </row>
    <row r="358" spans="3:101" ht="15" hidden="1" customHeight="1" outlineLevel="1" x14ac:dyDescent="0.2">
      <c r="C358" s="116" t="s">
        <v>519</v>
      </c>
      <c r="D358" s="86" t="s">
        <v>278</v>
      </c>
      <c r="E358" s="87"/>
      <c r="F358" s="87"/>
      <c r="G358" s="87"/>
      <c r="H358" s="87"/>
      <c r="I358" s="87"/>
      <c r="J358" s="87"/>
      <c r="K358" s="87" t="s">
        <v>244</v>
      </c>
      <c r="L358" s="87" t="s">
        <v>316</v>
      </c>
      <c r="M358" s="87" t="s">
        <v>245</v>
      </c>
      <c r="N358" s="87"/>
      <c r="O358" s="87"/>
      <c r="P358" s="87"/>
      <c r="Q358" s="87"/>
      <c r="R358" s="87"/>
      <c r="S358" s="87"/>
      <c r="T358" s="87"/>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108">
        <v>14</v>
      </c>
      <c r="BA358" s="175">
        <f>IF(調査票13校目14校目!L45="",0,1)</f>
        <v>0</v>
      </c>
      <c r="BB358" s="176"/>
      <c r="BC358" s="176"/>
      <c r="BD358" s="177"/>
      <c r="BE358" s="175"/>
      <c r="BF358" s="177"/>
      <c r="BG358" s="175">
        <f t="shared" si="6"/>
        <v>0</v>
      </c>
      <c r="BH358" s="177"/>
      <c r="BI358" s="175" t="str">
        <f t="shared" si="4"/>
        <v/>
      </c>
      <c r="BJ358" s="177"/>
      <c r="BK358" s="175" t="str">
        <f>IFERROR(IF(BI358="","",CONCATENATE(BI358,"/",$BI$365)),"")</f>
        <v/>
      </c>
      <c r="BL358" s="176"/>
      <c r="BM358" s="176"/>
      <c r="BN358" s="177"/>
      <c r="BO358" s="76"/>
      <c r="BP358" s="76"/>
      <c r="BQ358" s="76"/>
      <c r="BR358" s="76"/>
      <c r="BS358" s="76"/>
      <c r="BT358" s="76"/>
      <c r="BU358" s="76"/>
      <c r="BV358" s="76"/>
      <c r="BW358" s="76"/>
      <c r="BX358" s="76"/>
      <c r="BY358" s="76"/>
      <c r="BZ358" s="76"/>
      <c r="CA358" s="76"/>
      <c r="CB358" s="76"/>
      <c r="CC358" s="76"/>
      <c r="CD358" s="76"/>
      <c r="CE358" s="76"/>
      <c r="CF358" s="76"/>
      <c r="CG358" s="76"/>
      <c r="CH358" s="76"/>
      <c r="CI358" s="76"/>
      <c r="CJ358" s="76"/>
      <c r="CK358" s="76"/>
      <c r="CL358" s="76"/>
      <c r="CM358" s="76"/>
      <c r="CN358" s="76"/>
      <c r="CO358" s="76"/>
      <c r="CP358" s="76"/>
      <c r="CQ358" s="76"/>
      <c r="CR358" s="76"/>
      <c r="CS358" s="76"/>
      <c r="CT358" s="65"/>
      <c r="CU358" s="62"/>
      <c r="CV358" s="62"/>
      <c r="CW358" s="62"/>
    </row>
    <row r="359" spans="3:101" hidden="1" outlineLevel="1" x14ac:dyDescent="0.2">
      <c r="C359" s="81"/>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108">
        <v>15</v>
      </c>
      <c r="BA359" s="175">
        <f>IF(調査票15校目16校目!L23="",0,1)</f>
        <v>0</v>
      </c>
      <c r="BB359" s="176"/>
      <c r="BC359" s="176"/>
      <c r="BD359" s="177"/>
      <c r="BE359" s="175">
        <f>IF(BA359+BA360&gt;0,1,0)</f>
        <v>0</v>
      </c>
      <c r="BF359" s="177"/>
      <c r="BG359" s="175"/>
      <c r="BH359" s="177"/>
      <c r="BI359" s="175" t="str">
        <f t="shared" si="4"/>
        <v/>
      </c>
      <c r="BJ359" s="177"/>
      <c r="BK359" s="175" t="str">
        <f t="shared" si="5"/>
        <v/>
      </c>
      <c r="BL359" s="176"/>
      <c r="BM359" s="176"/>
      <c r="BN359" s="177"/>
      <c r="BO359" s="76"/>
      <c r="BP359" s="76"/>
      <c r="BQ359" s="76"/>
      <c r="BR359" s="76"/>
      <c r="BS359" s="76"/>
      <c r="BT359" s="76"/>
      <c r="BU359" s="76"/>
      <c r="BV359" s="76"/>
      <c r="BW359" s="76"/>
      <c r="BX359" s="76"/>
      <c r="BY359" s="76"/>
      <c r="BZ359" s="76"/>
      <c r="CA359" s="76"/>
      <c r="CB359" s="76"/>
      <c r="CC359" s="76"/>
      <c r="CD359" s="76"/>
      <c r="CE359" s="76"/>
      <c r="CF359" s="76"/>
      <c r="CG359" s="76"/>
      <c r="CH359" s="76"/>
      <c r="CI359" s="76"/>
      <c r="CJ359" s="76"/>
      <c r="CK359" s="76"/>
      <c r="CL359" s="76"/>
      <c r="CM359" s="76"/>
      <c r="CN359" s="76"/>
      <c r="CO359" s="76"/>
      <c r="CP359" s="76"/>
      <c r="CQ359" s="76"/>
      <c r="CR359" s="76"/>
      <c r="CS359" s="76"/>
      <c r="CT359" s="65"/>
      <c r="CU359" s="62"/>
      <c r="CV359" s="62"/>
      <c r="CW359" s="62"/>
    </row>
    <row r="360" spans="3:101" hidden="1" outlineLevel="1" x14ac:dyDescent="0.2">
      <c r="C360" s="81"/>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108">
        <v>16</v>
      </c>
      <c r="BA360" s="175">
        <f>IF(調査票15校目16校目!L45="",0,1)</f>
        <v>0</v>
      </c>
      <c r="BB360" s="176"/>
      <c r="BC360" s="176"/>
      <c r="BD360" s="177"/>
      <c r="BE360" s="175"/>
      <c r="BF360" s="177"/>
      <c r="BG360" s="175">
        <f t="shared" si="6"/>
        <v>0</v>
      </c>
      <c r="BH360" s="177"/>
      <c r="BI360" s="175" t="str">
        <f t="shared" si="4"/>
        <v/>
      </c>
      <c r="BJ360" s="177"/>
      <c r="BK360" s="175" t="str">
        <f>IFERROR(IF(BI360="","",CONCATENATE(BI360,"/",$BI$365)),"")</f>
        <v/>
      </c>
      <c r="BL360" s="176"/>
      <c r="BM360" s="176"/>
      <c r="BN360" s="177"/>
      <c r="BO360" s="76"/>
      <c r="BP360" s="76"/>
      <c r="BQ360" s="76"/>
      <c r="BR360" s="76"/>
      <c r="BS360" s="76"/>
      <c r="BT360" s="76"/>
      <c r="BU360" s="76"/>
      <c r="BV360" s="76"/>
      <c r="BW360" s="76"/>
      <c r="BX360" s="76"/>
      <c r="BY360" s="76"/>
      <c r="BZ360" s="76"/>
      <c r="CA360" s="76"/>
      <c r="CB360" s="76"/>
      <c r="CC360" s="76"/>
      <c r="CD360" s="76"/>
      <c r="CE360" s="76"/>
      <c r="CF360" s="76"/>
      <c r="CG360" s="76"/>
      <c r="CH360" s="76"/>
      <c r="CI360" s="76"/>
      <c r="CJ360" s="76"/>
      <c r="CK360" s="76"/>
      <c r="CL360" s="76"/>
      <c r="CM360" s="76"/>
      <c r="CN360" s="76"/>
      <c r="CO360" s="76"/>
      <c r="CP360" s="76"/>
      <c r="CQ360" s="76"/>
      <c r="CR360" s="76"/>
      <c r="CS360" s="76"/>
      <c r="CT360" s="65"/>
      <c r="CU360" s="62"/>
      <c r="CV360" s="62"/>
      <c r="CW360" s="62"/>
    </row>
    <row r="361" spans="3:101" hidden="1" outlineLevel="1" x14ac:dyDescent="0.2">
      <c r="C361" s="81"/>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108">
        <v>17</v>
      </c>
      <c r="BA361" s="175">
        <f>IF(調査票17校目18校目!L23="",0,1)</f>
        <v>0</v>
      </c>
      <c r="BB361" s="176"/>
      <c r="BC361" s="176"/>
      <c r="BD361" s="177"/>
      <c r="BE361" s="175">
        <f>IF(BA361+BA362&gt;0,1,0)</f>
        <v>0</v>
      </c>
      <c r="BF361" s="177"/>
      <c r="BG361" s="175"/>
      <c r="BH361" s="177"/>
      <c r="BI361" s="175" t="str">
        <f t="shared" si="4"/>
        <v/>
      </c>
      <c r="BJ361" s="177"/>
      <c r="BK361" s="175" t="str">
        <f t="shared" si="5"/>
        <v/>
      </c>
      <c r="BL361" s="176"/>
      <c r="BM361" s="176"/>
      <c r="BN361" s="177"/>
      <c r="BO361" s="76"/>
      <c r="BP361" s="76"/>
      <c r="BQ361" s="76"/>
      <c r="BR361" s="76"/>
      <c r="BS361" s="76"/>
      <c r="BT361" s="76"/>
      <c r="BU361" s="76"/>
      <c r="BV361" s="76"/>
      <c r="BW361" s="76"/>
      <c r="BX361" s="76"/>
      <c r="BY361" s="76"/>
      <c r="BZ361" s="76"/>
      <c r="CA361" s="76"/>
      <c r="CB361" s="76"/>
      <c r="CC361" s="76"/>
      <c r="CD361" s="76"/>
      <c r="CE361" s="76"/>
      <c r="CF361" s="76"/>
      <c r="CG361" s="76"/>
      <c r="CH361" s="76"/>
      <c r="CI361" s="76"/>
      <c r="CJ361" s="76"/>
      <c r="CK361" s="76"/>
      <c r="CL361" s="76"/>
      <c r="CM361" s="76"/>
      <c r="CN361" s="76"/>
      <c r="CO361" s="76"/>
      <c r="CP361" s="76"/>
      <c r="CQ361" s="76"/>
      <c r="CR361" s="76"/>
      <c r="CS361" s="76"/>
      <c r="CT361" s="62"/>
      <c r="CU361" s="62"/>
      <c r="CV361" s="62"/>
      <c r="CW361" s="62"/>
    </row>
    <row r="362" spans="3:101" hidden="1" outlineLevel="1" x14ac:dyDescent="0.2">
      <c r="C362" s="81"/>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108">
        <v>18</v>
      </c>
      <c r="BA362" s="175">
        <f>IF(調査票17校目18校目!L45="",0,1)</f>
        <v>0</v>
      </c>
      <c r="BB362" s="176"/>
      <c r="BC362" s="176"/>
      <c r="BD362" s="177"/>
      <c r="BE362" s="175"/>
      <c r="BF362" s="177"/>
      <c r="BG362" s="175">
        <f t="shared" si="6"/>
        <v>0</v>
      </c>
      <c r="BH362" s="177"/>
      <c r="BI362" s="175" t="str">
        <f t="shared" si="4"/>
        <v/>
      </c>
      <c r="BJ362" s="177"/>
      <c r="BK362" s="175" t="str">
        <f>IFERROR(IF(BI362="","",CONCATENATE(BI362,"/",$BI$365)),"")</f>
        <v/>
      </c>
      <c r="BL362" s="176"/>
      <c r="BM362" s="176"/>
      <c r="BN362" s="177"/>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62"/>
      <c r="CU362" s="62"/>
      <c r="CV362" s="62"/>
      <c r="CW362" s="62"/>
    </row>
    <row r="363" spans="3:101" hidden="1" outlineLevel="1" x14ac:dyDescent="0.2">
      <c r="C363" s="81"/>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108">
        <v>19</v>
      </c>
      <c r="BA363" s="175">
        <f>IF(調査票19校目20校目!L23="",0,1)</f>
        <v>0</v>
      </c>
      <c r="BB363" s="176"/>
      <c r="BC363" s="176"/>
      <c r="BD363" s="177"/>
      <c r="BE363" s="175">
        <f>IF(BA363+BA364&gt;0,1,0)</f>
        <v>0</v>
      </c>
      <c r="BF363" s="177"/>
      <c r="BG363" s="175"/>
      <c r="BH363" s="177"/>
      <c r="BI363" s="175" t="str">
        <f t="shared" si="4"/>
        <v/>
      </c>
      <c r="BJ363" s="177"/>
      <c r="BK363" s="175" t="str">
        <f t="shared" si="5"/>
        <v/>
      </c>
      <c r="BL363" s="176"/>
      <c r="BM363" s="176"/>
      <c r="BN363" s="177"/>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62"/>
      <c r="CU363" s="62"/>
      <c r="CV363" s="62"/>
      <c r="CW363" s="62"/>
    </row>
    <row r="364" spans="3:101" hidden="1" outlineLevel="1" x14ac:dyDescent="0.2">
      <c r="C364" s="81"/>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108">
        <v>20</v>
      </c>
      <c r="BA364" s="175">
        <f>IF(調査票19校目20校目!L45="",0,1)</f>
        <v>0</v>
      </c>
      <c r="BB364" s="176"/>
      <c r="BC364" s="176"/>
      <c r="BD364" s="177"/>
      <c r="BE364" s="175"/>
      <c r="BF364" s="177"/>
      <c r="BG364" s="175">
        <f t="shared" si="6"/>
        <v>0</v>
      </c>
      <c r="BH364" s="177"/>
      <c r="BI364" s="175" t="str">
        <f t="shared" si="4"/>
        <v/>
      </c>
      <c r="BJ364" s="177"/>
      <c r="BK364" s="175" t="str">
        <f>IFERROR(IF(BI364="","",CONCATENATE(BI364,"/",$BI$365)),"")</f>
        <v/>
      </c>
      <c r="BL364" s="176"/>
      <c r="BM364" s="176"/>
      <c r="BN364" s="177"/>
      <c r="BO364" s="76"/>
      <c r="BP364" s="76"/>
      <c r="BQ364" s="76"/>
      <c r="BR364" s="76"/>
      <c r="BS364" s="76"/>
      <c r="BT364" s="76"/>
      <c r="BU364" s="76"/>
      <c r="BV364" s="76"/>
      <c r="BW364" s="76"/>
      <c r="BX364" s="76"/>
      <c r="BY364" s="76"/>
      <c r="BZ364" s="76"/>
      <c r="CA364" s="76"/>
      <c r="CB364" s="76"/>
      <c r="CC364" s="76"/>
      <c r="CD364" s="76"/>
      <c r="CE364" s="76"/>
      <c r="CF364" s="76"/>
      <c r="CG364" s="76"/>
      <c r="CH364" s="76"/>
      <c r="CI364" s="76"/>
      <c r="CJ364" s="76"/>
      <c r="CK364" s="76"/>
      <c r="CL364" s="76"/>
      <c r="CM364" s="76"/>
      <c r="CN364" s="76"/>
      <c r="CO364" s="76"/>
      <c r="CP364" s="76"/>
      <c r="CQ364" s="76"/>
      <c r="CR364" s="76"/>
      <c r="CS364" s="76"/>
      <c r="CT364" s="62"/>
      <c r="CU364" s="62"/>
      <c r="CV364" s="62"/>
      <c r="CW364" s="62"/>
    </row>
    <row r="365" spans="3:101" hidden="1" outlineLevel="1" x14ac:dyDescent="0.2">
      <c r="C365" s="81"/>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175">
        <f>MAX(BI345:BJ364)</f>
        <v>0</v>
      </c>
      <c r="BJ365" s="177"/>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c r="CI365" s="76"/>
      <c r="CJ365" s="76"/>
      <c r="CK365" s="76"/>
      <c r="CL365" s="76"/>
      <c r="CM365" s="76"/>
      <c r="CN365" s="76"/>
      <c r="CO365" s="76"/>
      <c r="CP365" s="76"/>
      <c r="CQ365" s="76"/>
      <c r="CR365" s="76"/>
      <c r="CS365" s="76"/>
      <c r="CT365" s="62"/>
      <c r="CU365" s="62"/>
      <c r="CV365" s="62"/>
      <c r="CW365" s="62"/>
    </row>
    <row r="366" spans="3:101" hidden="1" outlineLevel="1" x14ac:dyDescent="0.2">
      <c r="C366" s="81"/>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c r="CI366" s="76"/>
      <c r="CJ366" s="76"/>
      <c r="CK366" s="76"/>
      <c r="CL366" s="76"/>
      <c r="CM366" s="76"/>
      <c r="CN366" s="76"/>
      <c r="CO366" s="76"/>
      <c r="CP366" s="76"/>
      <c r="CQ366" s="76"/>
      <c r="CR366" s="76"/>
      <c r="CS366" s="76"/>
      <c r="CT366" s="62"/>
      <c r="CU366" s="62"/>
      <c r="CV366" s="62"/>
      <c r="CW366" s="62"/>
    </row>
    <row r="367" spans="3:101" hidden="1" outlineLevel="1" x14ac:dyDescent="0.2">
      <c r="C367" s="81"/>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c r="CI367" s="76"/>
      <c r="CJ367" s="76"/>
      <c r="CK367" s="76"/>
      <c r="CL367" s="76"/>
      <c r="CM367" s="76"/>
      <c r="CN367" s="76"/>
      <c r="CO367" s="76"/>
      <c r="CP367" s="76"/>
      <c r="CQ367" s="76"/>
      <c r="CR367" s="76"/>
      <c r="CS367" s="76"/>
      <c r="CT367" s="62"/>
      <c r="CU367" s="62"/>
      <c r="CV367" s="62"/>
      <c r="CW367" s="62"/>
    </row>
    <row r="368" spans="3:101" hidden="1" outlineLevel="1" x14ac:dyDescent="0.2">
      <c r="C368" s="81"/>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c r="CE368" s="76"/>
      <c r="CF368" s="76"/>
      <c r="CG368" s="76"/>
      <c r="CH368" s="76"/>
      <c r="CI368" s="76"/>
      <c r="CJ368" s="76"/>
      <c r="CK368" s="76"/>
      <c r="CL368" s="76"/>
      <c r="CM368" s="76"/>
      <c r="CN368" s="76"/>
      <c r="CO368" s="76"/>
      <c r="CP368" s="76"/>
      <c r="CQ368" s="76"/>
      <c r="CR368" s="76"/>
      <c r="CS368" s="76"/>
      <c r="CT368" s="62"/>
      <c r="CU368" s="62"/>
      <c r="CV368" s="62"/>
      <c r="CW368" s="62"/>
    </row>
    <row r="369" spans="3:101" hidden="1" outlineLevel="1" x14ac:dyDescent="0.2">
      <c r="C369" s="81"/>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c r="CI369" s="76"/>
      <c r="CJ369" s="76"/>
      <c r="CK369" s="76"/>
      <c r="CL369" s="76"/>
      <c r="CM369" s="76"/>
      <c r="CN369" s="76"/>
      <c r="CO369" s="76"/>
      <c r="CP369" s="76"/>
      <c r="CQ369" s="76"/>
      <c r="CR369" s="76"/>
      <c r="CS369" s="76"/>
      <c r="CT369" s="62"/>
      <c r="CU369" s="62"/>
      <c r="CV369" s="62"/>
      <c r="CW369" s="62"/>
    </row>
    <row r="370" spans="3:101" hidden="1" outlineLevel="1" x14ac:dyDescent="0.2">
      <c r="C370" s="81"/>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c r="CE370" s="76"/>
      <c r="CF370" s="76"/>
      <c r="CG370" s="76"/>
      <c r="CH370" s="76"/>
      <c r="CI370" s="76"/>
      <c r="CJ370" s="76"/>
      <c r="CK370" s="76"/>
      <c r="CL370" s="76"/>
      <c r="CM370" s="76"/>
      <c r="CN370" s="76"/>
      <c r="CO370" s="76"/>
      <c r="CP370" s="76"/>
      <c r="CQ370" s="76"/>
      <c r="CR370" s="76"/>
      <c r="CS370" s="76"/>
      <c r="CT370" s="62"/>
      <c r="CU370" s="62"/>
      <c r="CV370" s="62"/>
      <c r="CW370" s="62"/>
    </row>
    <row r="371" spans="3:101" hidden="1" outlineLevel="1" x14ac:dyDescent="0.2">
      <c r="C371" s="81"/>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c r="CE371" s="76"/>
      <c r="CF371" s="76"/>
      <c r="CG371" s="76"/>
      <c r="CH371" s="76"/>
      <c r="CI371" s="76"/>
      <c r="CJ371" s="76"/>
      <c r="CK371" s="76"/>
      <c r="CL371" s="76"/>
      <c r="CM371" s="76"/>
      <c r="CN371" s="76"/>
      <c r="CO371" s="76"/>
      <c r="CP371" s="76"/>
      <c r="CQ371" s="76"/>
      <c r="CR371" s="76"/>
      <c r="CS371" s="76"/>
      <c r="CT371" s="62"/>
      <c r="CU371" s="62"/>
      <c r="CV371" s="62"/>
      <c r="CW371" s="62"/>
    </row>
    <row r="372" spans="3:101" hidden="1" outlineLevel="1" x14ac:dyDescent="0.2">
      <c r="C372" s="81"/>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c r="CE372" s="76"/>
      <c r="CF372" s="76"/>
      <c r="CG372" s="76"/>
      <c r="CH372" s="76"/>
      <c r="CI372" s="76"/>
      <c r="CJ372" s="76"/>
      <c r="CK372" s="76"/>
      <c r="CL372" s="76"/>
      <c r="CM372" s="76"/>
      <c r="CN372" s="76"/>
      <c r="CO372" s="76"/>
      <c r="CP372" s="76"/>
      <c r="CQ372" s="76"/>
      <c r="CR372" s="76"/>
      <c r="CS372" s="76"/>
      <c r="CT372" s="62"/>
      <c r="CU372" s="62"/>
      <c r="CV372" s="62"/>
      <c r="CW372" s="62"/>
    </row>
    <row r="373" spans="3:101" hidden="1" outlineLevel="1" x14ac:dyDescent="0.2">
      <c r="C373" s="81"/>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c r="CI373" s="76"/>
      <c r="CJ373" s="76"/>
      <c r="CK373" s="76"/>
      <c r="CL373" s="76"/>
      <c r="CM373" s="76"/>
      <c r="CN373" s="76"/>
      <c r="CO373" s="76"/>
      <c r="CP373" s="76"/>
      <c r="CQ373" s="76"/>
      <c r="CR373" s="76"/>
      <c r="CS373" s="76"/>
      <c r="CT373" s="62"/>
      <c r="CU373" s="62"/>
      <c r="CV373" s="62"/>
      <c r="CW373" s="62"/>
    </row>
    <row r="374" spans="3:101" hidden="1" outlineLevel="1" x14ac:dyDescent="0.2">
      <c r="C374" s="81"/>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c r="CE374" s="76"/>
      <c r="CF374" s="76"/>
      <c r="CG374" s="76"/>
      <c r="CH374" s="76"/>
      <c r="CI374" s="76"/>
      <c r="CJ374" s="76"/>
      <c r="CK374" s="76"/>
      <c r="CL374" s="76"/>
      <c r="CM374" s="76"/>
      <c r="CN374" s="76"/>
      <c r="CO374" s="76"/>
      <c r="CP374" s="76"/>
      <c r="CQ374" s="76"/>
      <c r="CR374" s="76"/>
      <c r="CS374" s="76"/>
      <c r="CT374" s="62"/>
      <c r="CU374" s="62"/>
      <c r="CV374" s="62"/>
      <c r="CW374" s="62"/>
    </row>
    <row r="375" spans="3:101" hidden="1" outlineLevel="1" x14ac:dyDescent="0.2">
      <c r="C375" s="81"/>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c r="CE375" s="76"/>
      <c r="CF375" s="76"/>
      <c r="CG375" s="76"/>
      <c r="CH375" s="76"/>
      <c r="CI375" s="76"/>
      <c r="CJ375" s="76"/>
      <c r="CK375" s="76"/>
      <c r="CL375" s="76"/>
      <c r="CM375" s="76"/>
      <c r="CN375" s="76"/>
      <c r="CO375" s="76"/>
      <c r="CP375" s="76"/>
      <c r="CQ375" s="76"/>
      <c r="CR375" s="76"/>
      <c r="CS375" s="76"/>
      <c r="CT375" s="62"/>
      <c r="CU375" s="62"/>
      <c r="CV375" s="62"/>
      <c r="CW375" s="62"/>
    </row>
    <row r="376" spans="3:101" hidden="1" outlineLevel="1" x14ac:dyDescent="0.2">
      <c r="C376" s="81"/>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c r="CE376" s="76"/>
      <c r="CF376" s="76"/>
      <c r="CG376" s="76"/>
      <c r="CH376" s="76"/>
      <c r="CI376" s="76"/>
      <c r="CJ376" s="76"/>
      <c r="CK376" s="76"/>
      <c r="CL376" s="76"/>
      <c r="CM376" s="76"/>
      <c r="CN376" s="76"/>
      <c r="CO376" s="76"/>
      <c r="CP376" s="76"/>
      <c r="CQ376" s="76"/>
      <c r="CR376" s="76"/>
      <c r="CS376" s="76"/>
      <c r="CT376" s="62"/>
      <c r="CU376" s="62"/>
      <c r="CV376" s="62"/>
      <c r="CW376" s="62"/>
    </row>
    <row r="377" spans="3:101" hidden="1" outlineLevel="1" x14ac:dyDescent="0.2">
      <c r="C377" s="81"/>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c r="CI377" s="76"/>
      <c r="CJ377" s="76"/>
      <c r="CK377" s="76"/>
      <c r="CL377" s="76"/>
      <c r="CM377" s="76"/>
      <c r="CN377" s="76"/>
      <c r="CO377" s="76"/>
      <c r="CP377" s="76"/>
      <c r="CQ377" s="76"/>
      <c r="CR377" s="76"/>
      <c r="CS377" s="76"/>
      <c r="CT377" s="62"/>
      <c r="CU377" s="62"/>
      <c r="CV377" s="62"/>
      <c r="CW377" s="62"/>
    </row>
    <row r="378" spans="3:101" hidden="1" outlineLevel="1" x14ac:dyDescent="0.2">
      <c r="C378" s="81"/>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c r="CE378" s="76"/>
      <c r="CF378" s="76"/>
      <c r="CG378" s="76"/>
      <c r="CH378" s="76"/>
      <c r="CI378" s="76"/>
      <c r="CJ378" s="76"/>
      <c r="CK378" s="76"/>
      <c r="CL378" s="76"/>
      <c r="CM378" s="76"/>
      <c r="CN378" s="76"/>
      <c r="CO378" s="76"/>
      <c r="CP378" s="76"/>
      <c r="CQ378" s="76"/>
      <c r="CR378" s="76"/>
      <c r="CS378" s="76"/>
      <c r="CT378" s="62"/>
      <c r="CU378" s="62"/>
      <c r="CV378" s="62"/>
      <c r="CW378" s="62"/>
    </row>
    <row r="379" spans="3:101" hidden="1" outlineLevel="1" x14ac:dyDescent="0.2">
      <c r="C379" s="81"/>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c r="CE379" s="76"/>
      <c r="CF379" s="76"/>
      <c r="CG379" s="76"/>
      <c r="CH379" s="76"/>
      <c r="CI379" s="76"/>
      <c r="CJ379" s="76"/>
      <c r="CK379" s="76"/>
      <c r="CL379" s="76"/>
      <c r="CM379" s="76"/>
      <c r="CN379" s="76"/>
      <c r="CO379" s="76"/>
      <c r="CP379" s="76"/>
      <c r="CQ379" s="76"/>
      <c r="CR379" s="76"/>
      <c r="CS379" s="76"/>
      <c r="CT379" s="62"/>
      <c r="CU379" s="62"/>
      <c r="CV379" s="62"/>
      <c r="CW379" s="62"/>
    </row>
    <row r="380" spans="3:101" collapsed="1" x14ac:dyDescent="0.2">
      <c r="C380" s="81"/>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c r="CE380" s="76"/>
      <c r="CF380" s="76"/>
      <c r="CG380" s="76"/>
      <c r="CH380" s="76"/>
      <c r="CI380" s="76"/>
      <c r="CJ380" s="76"/>
      <c r="CK380" s="76"/>
      <c r="CL380" s="76"/>
      <c r="CM380" s="76"/>
      <c r="CN380" s="76"/>
      <c r="CO380" s="76"/>
      <c r="CP380" s="76"/>
      <c r="CQ380" s="76"/>
      <c r="CR380" s="76"/>
      <c r="CS380" s="76"/>
      <c r="CT380" s="62"/>
      <c r="CU380" s="62"/>
      <c r="CV380" s="62"/>
      <c r="CW380" s="62"/>
    </row>
    <row r="381" spans="3:101" x14ac:dyDescent="0.2">
      <c r="C381" s="81"/>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c r="CI381" s="76"/>
      <c r="CJ381" s="76"/>
      <c r="CK381" s="76"/>
      <c r="CL381" s="76"/>
      <c r="CM381" s="76"/>
      <c r="CN381" s="76"/>
      <c r="CO381" s="76"/>
      <c r="CP381" s="76"/>
      <c r="CQ381" s="76"/>
      <c r="CR381" s="76"/>
      <c r="CS381" s="76"/>
      <c r="CT381" s="62"/>
      <c r="CU381" s="62"/>
      <c r="CV381" s="62"/>
      <c r="CW381" s="62"/>
    </row>
  </sheetData>
  <sheetProtection sheet="1" formatCells="0"/>
  <sortState ref="BN312:BP317">
    <sortCondition ref="BN312:BN317"/>
  </sortState>
  <dataConsolidate/>
  <mergeCells count="1209">
    <mergeCell ref="CB66:CI67"/>
    <mergeCell ref="CJ66:CQ67"/>
    <mergeCell ref="BZ74:CR74"/>
    <mergeCell ref="BZ121:CR121"/>
    <mergeCell ref="BZ166:CR166"/>
    <mergeCell ref="BZ216:CR216"/>
    <mergeCell ref="D71:CR71"/>
    <mergeCell ref="BI365:BJ365"/>
    <mergeCell ref="BK345:BN345"/>
    <mergeCell ref="BK346:BN346"/>
    <mergeCell ref="BK347:BN347"/>
    <mergeCell ref="BK348:BN348"/>
    <mergeCell ref="BK349:BN349"/>
    <mergeCell ref="BK350:BN350"/>
    <mergeCell ref="BK351:BN351"/>
    <mergeCell ref="BK352:BN352"/>
    <mergeCell ref="BK353:BN353"/>
    <mergeCell ref="BK354:BN354"/>
    <mergeCell ref="BE345:BF345"/>
    <mergeCell ref="BE346:BF346"/>
    <mergeCell ref="BE347:BF347"/>
    <mergeCell ref="BE348:BF348"/>
    <mergeCell ref="BE349:BF349"/>
    <mergeCell ref="BE350:BF350"/>
    <mergeCell ref="BE351:BF351"/>
    <mergeCell ref="BE352:BF352"/>
    <mergeCell ref="BE353:BF353"/>
    <mergeCell ref="BE354:BF354"/>
    <mergeCell ref="BG345:BH345"/>
    <mergeCell ref="BG346:BH346"/>
    <mergeCell ref="BG347:BH347"/>
    <mergeCell ref="BG348:BH348"/>
    <mergeCell ref="BG349:BH349"/>
    <mergeCell ref="BG350:BH350"/>
    <mergeCell ref="BG351:BH351"/>
    <mergeCell ref="BG352:BH352"/>
    <mergeCell ref="BG353:BH353"/>
    <mergeCell ref="BG354:BH354"/>
    <mergeCell ref="BA345:BD345"/>
    <mergeCell ref="BA346:BD346"/>
    <mergeCell ref="BA347:BD347"/>
    <mergeCell ref="BA348:BD348"/>
    <mergeCell ref="BA349:BD349"/>
    <mergeCell ref="BA350:BD350"/>
    <mergeCell ref="BA351:BD351"/>
    <mergeCell ref="BA352:BD352"/>
    <mergeCell ref="BA353:BD353"/>
    <mergeCell ref="BA354:BD354"/>
    <mergeCell ref="BI345:BJ345"/>
    <mergeCell ref="BI346:BJ346"/>
    <mergeCell ref="BI347:BJ347"/>
    <mergeCell ref="BI348:BJ348"/>
    <mergeCell ref="BI349:BJ349"/>
    <mergeCell ref="BI350:BJ350"/>
    <mergeCell ref="BI351:BJ351"/>
    <mergeCell ref="BI352:BJ352"/>
    <mergeCell ref="BI353:BJ353"/>
    <mergeCell ref="BI354:BJ354"/>
    <mergeCell ref="BN247:BX248"/>
    <mergeCell ref="BK210:CA210"/>
    <mergeCell ref="BI160:BZ160"/>
    <mergeCell ref="BI115:BZ115"/>
    <mergeCell ref="BR68:CB68"/>
    <mergeCell ref="CB222:CR222"/>
    <mergeCell ref="CB223:CR223"/>
    <mergeCell ref="CB224:CR224"/>
    <mergeCell ref="CB225:CR225"/>
    <mergeCell ref="CB226:CR226"/>
    <mergeCell ref="CB227:CR227"/>
    <mergeCell ref="BB227:CA227"/>
    <mergeCell ref="CB228:CR228"/>
    <mergeCell ref="CB229:CR229"/>
    <mergeCell ref="BE236:BG236"/>
    <mergeCell ref="BE237:BG237"/>
    <mergeCell ref="BB236:BD239"/>
    <mergeCell ref="CB242:CR242"/>
    <mergeCell ref="BE225:BG225"/>
    <mergeCell ref="BH225:CA225"/>
    <mergeCell ref="BE226:BG226"/>
    <mergeCell ref="BH226:CA226"/>
    <mergeCell ref="BB240:CA240"/>
    <mergeCell ref="BB242:CA242"/>
    <mergeCell ref="BE241:CA241"/>
    <mergeCell ref="CC247:CQ247"/>
    <mergeCell ref="CB221:CR221"/>
    <mergeCell ref="CB235:CR235"/>
    <mergeCell ref="U244:CP245"/>
    <mergeCell ref="E242:AF242"/>
    <mergeCell ref="K241:AF241"/>
    <mergeCell ref="AC207:AS207"/>
    <mergeCell ref="AG241:BA241"/>
    <mergeCell ref="AG242:BA242"/>
    <mergeCell ref="E220:AF220"/>
    <mergeCell ref="E221:AF221"/>
    <mergeCell ref="H228:AF228"/>
    <mergeCell ref="N229:AF229"/>
    <mergeCell ref="N230:AF230"/>
    <mergeCell ref="K227:M227"/>
    <mergeCell ref="K224:M224"/>
    <mergeCell ref="K225:M225"/>
    <mergeCell ref="K226:M226"/>
    <mergeCell ref="K229:M229"/>
    <mergeCell ref="CB241:CR241"/>
    <mergeCell ref="E236:AF236"/>
    <mergeCell ref="K237:AF237"/>
    <mergeCell ref="K238:AF238"/>
    <mergeCell ref="K239:AF239"/>
    <mergeCell ref="K240:AF240"/>
    <mergeCell ref="N234:AF234"/>
    <mergeCell ref="N235:AF235"/>
    <mergeCell ref="AG234:BA234"/>
    <mergeCell ref="AG235:BA235"/>
    <mergeCell ref="AG236:BA236"/>
    <mergeCell ref="AG237:BA237"/>
    <mergeCell ref="AG238:BA238"/>
    <mergeCell ref="AG239:BA239"/>
    <mergeCell ref="N226:AF226"/>
    <mergeCell ref="N227:AF227"/>
    <mergeCell ref="CB230:CR230"/>
    <mergeCell ref="CB231:CR231"/>
    <mergeCell ref="N233:AF233"/>
    <mergeCell ref="AG232:BA232"/>
    <mergeCell ref="E209:AB209"/>
    <mergeCell ref="AC204:AS204"/>
    <mergeCell ref="AG221:BA221"/>
    <mergeCell ref="AG220:BA220"/>
    <mergeCell ref="AG222:BA222"/>
    <mergeCell ref="AG223:BA223"/>
    <mergeCell ref="AG224:BA224"/>
    <mergeCell ref="AG225:BA225"/>
    <mergeCell ref="CC115:CQ115"/>
    <mergeCell ref="CC160:CQ160"/>
    <mergeCell ref="CC210:CQ210"/>
    <mergeCell ref="AC199:AS199"/>
    <mergeCell ref="AC200:AS200"/>
    <mergeCell ref="AC201:AS201"/>
    <mergeCell ref="AC202:AS202"/>
    <mergeCell ref="CB208:CR209"/>
    <mergeCell ref="H222:AF222"/>
    <mergeCell ref="N223:AF223"/>
    <mergeCell ref="N224:AF224"/>
    <mergeCell ref="N225:AF225"/>
    <mergeCell ref="BI218:CR218"/>
    <mergeCell ref="AH214:BT214"/>
    <mergeCell ref="BB219:CR219"/>
    <mergeCell ref="E219:BA219"/>
    <mergeCell ref="D213:CR213"/>
    <mergeCell ref="D163:CR163"/>
    <mergeCell ref="E118:CR118"/>
    <mergeCell ref="CB220:CR220"/>
    <mergeCell ref="BB220:CA220"/>
    <mergeCell ref="BB221:CA221"/>
    <mergeCell ref="AC208:AS208"/>
    <mergeCell ref="AC209:AS209"/>
    <mergeCell ref="AG233:BA233"/>
    <mergeCell ref="H223:J227"/>
    <mergeCell ref="H231:AF231"/>
    <mergeCell ref="N232:AF232"/>
    <mergeCell ref="BE228:BG228"/>
    <mergeCell ref="BE229:BG229"/>
    <mergeCell ref="AG226:BA226"/>
    <mergeCell ref="AG227:BA227"/>
    <mergeCell ref="AG228:BA228"/>
    <mergeCell ref="AG229:BA229"/>
    <mergeCell ref="AG230:BA230"/>
    <mergeCell ref="AG231:BA231"/>
    <mergeCell ref="AG240:BA240"/>
    <mergeCell ref="BE239:BG239"/>
    <mergeCell ref="BH236:CA236"/>
    <mergeCell ref="BH237:CA237"/>
    <mergeCell ref="CB236:CR236"/>
    <mergeCell ref="CB237:CR237"/>
    <mergeCell ref="CB238:CR238"/>
    <mergeCell ref="CB239:CR239"/>
    <mergeCell ref="CB240:CR240"/>
    <mergeCell ref="BE238:BG238"/>
    <mergeCell ref="BB235:CA235"/>
    <mergeCell ref="CB232:CR232"/>
    <mergeCell ref="CB233:CR233"/>
    <mergeCell ref="H237:J237"/>
    <mergeCell ref="H238:J238"/>
    <mergeCell ref="H239:J239"/>
    <mergeCell ref="H240:J240"/>
    <mergeCell ref="BH231:CA231"/>
    <mergeCell ref="BH232:CA232"/>
    <mergeCell ref="CB234:CR234"/>
    <mergeCell ref="H241:J241"/>
    <mergeCell ref="K230:M230"/>
    <mergeCell ref="K232:M232"/>
    <mergeCell ref="K233:M233"/>
    <mergeCell ref="K234:M234"/>
    <mergeCell ref="K235:M235"/>
    <mergeCell ref="K223:M223"/>
    <mergeCell ref="E237:G241"/>
    <mergeCell ref="E222:G235"/>
    <mergeCell ref="H229:J230"/>
    <mergeCell ref="H232:J235"/>
    <mergeCell ref="BE230:BG230"/>
    <mergeCell ref="BH224:CA224"/>
    <mergeCell ref="BY246:CR246"/>
    <mergeCell ref="BN246:BX246"/>
    <mergeCell ref="BH238:CA238"/>
    <mergeCell ref="BH239:CA239"/>
    <mergeCell ref="BH233:CA233"/>
    <mergeCell ref="BB234:CA234"/>
    <mergeCell ref="BB222:BD226"/>
    <mergeCell ref="BE222:BG222"/>
    <mergeCell ref="BH222:CA222"/>
    <mergeCell ref="BE223:BG223"/>
    <mergeCell ref="BH223:CA223"/>
    <mergeCell ref="BE224:BG224"/>
    <mergeCell ref="BE233:BG233"/>
    <mergeCell ref="BB228:BD233"/>
    <mergeCell ref="BH228:CA228"/>
    <mergeCell ref="BH229:CA229"/>
    <mergeCell ref="BE231:BG231"/>
    <mergeCell ref="BE232:BG232"/>
    <mergeCell ref="BH230:CA230"/>
    <mergeCell ref="K196:AB196"/>
    <mergeCell ref="K197:AB197"/>
    <mergeCell ref="AC196:AS196"/>
    <mergeCell ref="AT204:BJ204"/>
    <mergeCell ref="AT205:BJ205"/>
    <mergeCell ref="AT206:BJ206"/>
    <mergeCell ref="BK204:CA204"/>
    <mergeCell ref="BK205:CA205"/>
    <mergeCell ref="BK206:CA206"/>
    <mergeCell ref="E194:G202"/>
    <mergeCell ref="H194:J198"/>
    <mergeCell ref="H199:J201"/>
    <mergeCell ref="BK199:CA199"/>
    <mergeCell ref="BK200:CA200"/>
    <mergeCell ref="BK201:CA201"/>
    <mergeCell ref="BK202:CA202"/>
    <mergeCell ref="K198:AB198"/>
    <mergeCell ref="K199:AB199"/>
    <mergeCell ref="K200:AB200"/>
    <mergeCell ref="K201:AB201"/>
    <mergeCell ref="AC197:AS197"/>
    <mergeCell ref="AT196:BJ196"/>
    <mergeCell ref="BK208:CA209"/>
    <mergeCell ref="AC194:AS194"/>
    <mergeCell ref="AC195:AS195"/>
    <mergeCell ref="AC198:AS198"/>
    <mergeCell ref="E207:AB207"/>
    <mergeCell ref="E208:AB208"/>
    <mergeCell ref="CB204:CR204"/>
    <mergeCell ref="CB205:CR205"/>
    <mergeCell ref="CB197:CR197"/>
    <mergeCell ref="CB206:CR206"/>
    <mergeCell ref="AT194:BJ194"/>
    <mergeCell ref="AT195:BJ195"/>
    <mergeCell ref="AT198:BJ198"/>
    <mergeCell ref="AT199:BJ199"/>
    <mergeCell ref="AT200:BJ200"/>
    <mergeCell ref="AT201:BJ201"/>
    <mergeCell ref="AT202:BJ202"/>
    <mergeCell ref="AC205:AS205"/>
    <mergeCell ref="AC206:AS206"/>
    <mergeCell ref="CB194:CR194"/>
    <mergeCell ref="CB195:CR195"/>
    <mergeCell ref="CB196:CR196"/>
    <mergeCell ref="CB198:CR198"/>
    <mergeCell ref="CB199:CR199"/>
    <mergeCell ref="CB200:CR200"/>
    <mergeCell ref="CB201:CR201"/>
    <mergeCell ref="CB202:CR202"/>
    <mergeCell ref="BK194:CA194"/>
    <mergeCell ref="BK195:CA195"/>
    <mergeCell ref="H202:AB202"/>
    <mergeCell ref="K194:AB194"/>
    <mergeCell ref="K195:AB195"/>
    <mergeCell ref="CB184:CR184"/>
    <mergeCell ref="AT172:BJ172"/>
    <mergeCell ref="BK182:CA182"/>
    <mergeCell ref="E216:BA217"/>
    <mergeCell ref="AC186:AS186"/>
    <mergeCell ref="AC187:AS187"/>
    <mergeCell ref="AC188:AS188"/>
    <mergeCell ref="AC189:AS189"/>
    <mergeCell ref="AC190:AS190"/>
    <mergeCell ref="AC191:AS191"/>
    <mergeCell ref="E204:AB204"/>
    <mergeCell ref="E205:AB205"/>
    <mergeCell ref="E206:AB206"/>
    <mergeCell ref="AC192:AS192"/>
    <mergeCell ref="BZ214:CR214"/>
    <mergeCell ref="BZ215:CR215"/>
    <mergeCell ref="AT197:BJ197"/>
    <mergeCell ref="BK196:CA196"/>
    <mergeCell ref="BK197:CA197"/>
    <mergeCell ref="BK198:CA198"/>
    <mergeCell ref="CB181:CR181"/>
    <mergeCell ref="H186:J188"/>
    <mergeCell ref="H189:J191"/>
    <mergeCell ref="CB186:CR186"/>
    <mergeCell ref="CB187:CR187"/>
    <mergeCell ref="CB188:CR188"/>
    <mergeCell ref="CB189:CR189"/>
    <mergeCell ref="CB190:CR190"/>
    <mergeCell ref="CB191:CR191"/>
    <mergeCell ref="CB192:CR192"/>
    <mergeCell ref="BK186:CA186"/>
    <mergeCell ref="E215:BA215"/>
    <mergeCell ref="BK187:CA187"/>
    <mergeCell ref="BK188:CA188"/>
    <mergeCell ref="BK189:CA189"/>
    <mergeCell ref="BK190:CA190"/>
    <mergeCell ref="BK191:CA191"/>
    <mergeCell ref="BK192:CA192"/>
    <mergeCell ref="AT186:BJ186"/>
    <mergeCell ref="AT187:BJ187"/>
    <mergeCell ref="AT188:BJ188"/>
    <mergeCell ref="AT189:BJ189"/>
    <mergeCell ref="AT190:BJ190"/>
    <mergeCell ref="AT191:BJ191"/>
    <mergeCell ref="AT192:BJ192"/>
    <mergeCell ref="AT176:BJ176"/>
    <mergeCell ref="AC179:AS179"/>
    <mergeCell ref="AT179:BJ179"/>
    <mergeCell ref="AC182:AS182"/>
    <mergeCell ref="AT182:BJ182"/>
    <mergeCell ref="AC184:AS184"/>
    <mergeCell ref="AT184:BJ184"/>
    <mergeCell ref="BK184:CA184"/>
    <mergeCell ref="K174:AB174"/>
    <mergeCell ref="K175:AB175"/>
    <mergeCell ref="K181:AB181"/>
    <mergeCell ref="CB182:CR182"/>
    <mergeCell ref="AC183:AS183"/>
    <mergeCell ref="AT183:BJ183"/>
    <mergeCell ref="BK183:CA183"/>
    <mergeCell ref="CB183:CR183"/>
    <mergeCell ref="BK179:CA179"/>
    <mergeCell ref="CB179:CR179"/>
    <mergeCell ref="BK180:CA180"/>
    <mergeCell ref="CB180:CR180"/>
    <mergeCell ref="BK176:CA176"/>
    <mergeCell ref="CB176:CR176"/>
    <mergeCell ref="AC177:AS177"/>
    <mergeCell ref="AT177:BJ177"/>
    <mergeCell ref="BK177:CA177"/>
    <mergeCell ref="CB177:CR177"/>
    <mergeCell ref="AC178:AS178"/>
    <mergeCell ref="AT178:BJ178"/>
    <mergeCell ref="BK178:CA178"/>
    <mergeCell ref="CB178:CR178"/>
    <mergeCell ref="AC181:AS181"/>
    <mergeCell ref="AT181:BJ181"/>
    <mergeCell ref="BK181:CA181"/>
    <mergeCell ref="K173:AB173"/>
    <mergeCell ref="AT169:BJ170"/>
    <mergeCell ref="AC169:AS170"/>
    <mergeCell ref="AC171:AS171"/>
    <mergeCell ref="AT171:BJ171"/>
    <mergeCell ref="K172:AB172"/>
    <mergeCell ref="E169:AB171"/>
    <mergeCell ref="BK172:CA172"/>
    <mergeCell ref="CB172:CR172"/>
    <mergeCell ref="BK170:CA171"/>
    <mergeCell ref="CB170:CR171"/>
    <mergeCell ref="BI168:CR168"/>
    <mergeCell ref="E172:G184"/>
    <mergeCell ref="H172:J178"/>
    <mergeCell ref="H179:J183"/>
    <mergeCell ref="BK173:CA173"/>
    <mergeCell ref="CB173:CR173"/>
    <mergeCell ref="AC174:AS174"/>
    <mergeCell ref="AT174:BJ174"/>
    <mergeCell ref="BK174:CA174"/>
    <mergeCell ref="CB174:CR174"/>
    <mergeCell ref="AC175:AS175"/>
    <mergeCell ref="AT175:BJ175"/>
    <mergeCell ref="BK175:CA175"/>
    <mergeCell ref="CB175:CR175"/>
    <mergeCell ref="K182:AB182"/>
    <mergeCell ref="K183:AB183"/>
    <mergeCell ref="H184:AB184"/>
    <mergeCell ref="AC173:AS173"/>
    <mergeCell ref="AT173:BJ173"/>
    <mergeCell ref="AC172:AS172"/>
    <mergeCell ref="AC176:AS176"/>
    <mergeCell ref="Y151:AP151"/>
    <mergeCell ref="AQ151:BH151"/>
    <mergeCell ref="BI151:BZ151"/>
    <mergeCell ref="CA151:CR151"/>
    <mergeCell ref="E152:X152"/>
    <mergeCell ref="Y152:AP152"/>
    <mergeCell ref="E153:X153"/>
    <mergeCell ref="Y153:AP153"/>
    <mergeCell ref="AQ150:BH150"/>
    <mergeCell ref="BI150:BZ150"/>
    <mergeCell ref="CA150:CR150"/>
    <mergeCell ref="BI157:BZ157"/>
    <mergeCell ref="CA157:CR157"/>
    <mergeCell ref="BI159:BZ159"/>
    <mergeCell ref="CA159:CR159"/>
    <mergeCell ref="H150:X150"/>
    <mergeCell ref="Y150:AP150"/>
    <mergeCell ref="Y154:AP154"/>
    <mergeCell ref="E155:X155"/>
    <mergeCell ref="Y155:AP155"/>
    <mergeCell ref="E156:X156"/>
    <mergeCell ref="Y156:AP156"/>
    <mergeCell ref="E157:X157"/>
    <mergeCell ref="Y157:AP157"/>
    <mergeCell ref="E148:G150"/>
    <mergeCell ref="H148:X148"/>
    <mergeCell ref="Y148:AP148"/>
    <mergeCell ref="AQ148:BH148"/>
    <mergeCell ref="BI148:BZ148"/>
    <mergeCell ref="CA148:CR148"/>
    <mergeCell ref="H149:X149"/>
    <mergeCell ref="Y149:AP149"/>
    <mergeCell ref="AQ149:BH149"/>
    <mergeCell ref="BI149:BZ149"/>
    <mergeCell ref="CA149:CR149"/>
    <mergeCell ref="CA143:CR143"/>
    <mergeCell ref="H144:X144"/>
    <mergeCell ref="Y144:AP144"/>
    <mergeCell ref="AQ144:BH144"/>
    <mergeCell ref="BI144:BZ144"/>
    <mergeCell ref="CA144:CR144"/>
    <mergeCell ref="H145:X145"/>
    <mergeCell ref="Y145:AP145"/>
    <mergeCell ref="AQ145:BH145"/>
    <mergeCell ref="BI145:BZ145"/>
    <mergeCell ref="CA145:CR145"/>
    <mergeCell ref="H146:X146"/>
    <mergeCell ref="Y146:AP146"/>
    <mergeCell ref="AQ146:BH146"/>
    <mergeCell ref="BI146:BZ146"/>
    <mergeCell ref="CA146:CR146"/>
    <mergeCell ref="Y143:AP143"/>
    <mergeCell ref="AQ143:BH143"/>
    <mergeCell ref="BI143:BZ143"/>
    <mergeCell ref="Y139:AP139"/>
    <mergeCell ref="AQ139:BH139"/>
    <mergeCell ref="BI139:BZ139"/>
    <mergeCell ref="CA139:CR139"/>
    <mergeCell ref="Y142:AP142"/>
    <mergeCell ref="AQ142:BH142"/>
    <mergeCell ref="BI142:BZ142"/>
    <mergeCell ref="CA142:CR142"/>
    <mergeCell ref="E143:G146"/>
    <mergeCell ref="H143:X143"/>
    <mergeCell ref="E186:G192"/>
    <mergeCell ref="K186:AB186"/>
    <mergeCell ref="K187:AB187"/>
    <mergeCell ref="K188:AB188"/>
    <mergeCell ref="K189:AB189"/>
    <mergeCell ref="K190:AB190"/>
    <mergeCell ref="K191:AB191"/>
    <mergeCell ref="H192:AB192"/>
    <mergeCell ref="AC180:AS180"/>
    <mergeCell ref="AT180:BJ180"/>
    <mergeCell ref="K176:AB176"/>
    <mergeCell ref="K177:AB177"/>
    <mergeCell ref="K178:AB178"/>
    <mergeCell ref="K179:AB179"/>
    <mergeCell ref="K180:AB180"/>
    <mergeCell ref="E154:X154"/>
    <mergeCell ref="E147:X147"/>
    <mergeCell ref="Y147:AP147"/>
    <mergeCell ref="AQ147:BH147"/>
    <mergeCell ref="AQ157:BH157"/>
    <mergeCell ref="AH164:BR164"/>
    <mergeCell ref="E142:X142"/>
    <mergeCell ref="CA133:CR133"/>
    <mergeCell ref="K134:X134"/>
    <mergeCell ref="K135:X135"/>
    <mergeCell ref="Y135:AP135"/>
    <mergeCell ref="AQ135:BH135"/>
    <mergeCell ref="BI135:BZ135"/>
    <mergeCell ref="CA135:CR135"/>
    <mergeCell ref="AQ134:BH134"/>
    <mergeCell ref="BI134:BZ134"/>
    <mergeCell ref="CA134:CR134"/>
    <mergeCell ref="BZ164:CR164"/>
    <mergeCell ref="E165:AP165"/>
    <mergeCell ref="AV165:BU167"/>
    <mergeCell ref="BZ165:CR165"/>
    <mergeCell ref="E166:AP167"/>
    <mergeCell ref="E151:X151"/>
    <mergeCell ref="BI147:BZ147"/>
    <mergeCell ref="CA147:CR147"/>
    <mergeCell ref="AQ140:BH140"/>
    <mergeCell ref="BI140:BZ140"/>
    <mergeCell ref="CA140:CR140"/>
    <mergeCell ref="E141:X141"/>
    <mergeCell ref="Y141:AP141"/>
    <mergeCell ref="AQ141:BH141"/>
    <mergeCell ref="BI141:BZ141"/>
    <mergeCell ref="CA141:CR141"/>
    <mergeCell ref="H138:X138"/>
    <mergeCell ref="Y138:AP138"/>
    <mergeCell ref="AQ138:BH138"/>
    <mergeCell ref="BI138:BZ138"/>
    <mergeCell ref="CA138:CR138"/>
    <mergeCell ref="E139:X139"/>
    <mergeCell ref="E140:X140"/>
    <mergeCell ref="Y140:AP140"/>
    <mergeCell ref="E128:G138"/>
    <mergeCell ref="H128:X128"/>
    <mergeCell ref="Y128:AP128"/>
    <mergeCell ref="AQ128:BH128"/>
    <mergeCell ref="BI128:BZ128"/>
    <mergeCell ref="CA128:CR128"/>
    <mergeCell ref="H129:J131"/>
    <mergeCell ref="K129:X129"/>
    <mergeCell ref="Y129:AP129"/>
    <mergeCell ref="AQ129:BH129"/>
    <mergeCell ref="BI129:BZ129"/>
    <mergeCell ref="CA129:CR129"/>
    <mergeCell ref="K130:X130"/>
    <mergeCell ref="K131:X131"/>
    <mergeCell ref="Y131:AP131"/>
    <mergeCell ref="H136:X136"/>
    <mergeCell ref="Y136:AP136"/>
    <mergeCell ref="AQ136:BH136"/>
    <mergeCell ref="BI136:BZ136"/>
    <mergeCell ref="CA136:CR136"/>
    <mergeCell ref="H137:X137"/>
    <mergeCell ref="Y137:AP137"/>
    <mergeCell ref="AQ137:BH137"/>
    <mergeCell ref="BI137:BZ137"/>
    <mergeCell ref="CA137:CR137"/>
    <mergeCell ref="AQ131:BH131"/>
    <mergeCell ref="BI131:BZ131"/>
    <mergeCell ref="Y130:AP130"/>
    <mergeCell ref="AQ130:BH130"/>
    <mergeCell ref="BI130:BZ130"/>
    <mergeCell ref="CA130:CR130"/>
    <mergeCell ref="Y134:AP134"/>
    <mergeCell ref="AH119:BR119"/>
    <mergeCell ref="BZ119:CR119"/>
    <mergeCell ref="E120:AP120"/>
    <mergeCell ref="AV120:BU122"/>
    <mergeCell ref="BZ120:CR120"/>
    <mergeCell ref="E121:AP122"/>
    <mergeCell ref="BI123:CR123"/>
    <mergeCell ref="E124:X126"/>
    <mergeCell ref="Y124:AP125"/>
    <mergeCell ref="AQ124:BH125"/>
    <mergeCell ref="BI124:BZ124"/>
    <mergeCell ref="CA124:CR124"/>
    <mergeCell ref="BI125:BZ126"/>
    <mergeCell ref="CA125:CR126"/>
    <mergeCell ref="Y126:AP126"/>
    <mergeCell ref="AQ126:BH126"/>
    <mergeCell ref="E127:X127"/>
    <mergeCell ref="Y127:AP127"/>
    <mergeCell ref="AQ127:BH127"/>
    <mergeCell ref="BI127:BZ127"/>
    <mergeCell ref="CA127:CR127"/>
    <mergeCell ref="CA131:CR131"/>
    <mergeCell ref="H132:X132"/>
    <mergeCell ref="Y132:AP132"/>
    <mergeCell ref="AQ132:BH132"/>
    <mergeCell ref="BI132:BZ132"/>
    <mergeCell ref="CA132:CR132"/>
    <mergeCell ref="H133:J135"/>
    <mergeCell ref="K133:X133"/>
    <mergeCell ref="Y133:AP133"/>
    <mergeCell ref="E111:X111"/>
    <mergeCell ref="Y111:AP111"/>
    <mergeCell ref="E112:X112"/>
    <mergeCell ref="Y112:AP112"/>
    <mergeCell ref="E113:X113"/>
    <mergeCell ref="Y113:AP113"/>
    <mergeCell ref="BI114:BZ114"/>
    <mergeCell ref="CA114:CR114"/>
    <mergeCell ref="E108:X108"/>
    <mergeCell ref="Y108:AP108"/>
    <mergeCell ref="AQ108:BH108"/>
    <mergeCell ref="BI108:BZ108"/>
    <mergeCell ref="CA108:CR108"/>
    <mergeCell ref="E109:X109"/>
    <mergeCell ref="Y109:AP109"/>
    <mergeCell ref="E110:X110"/>
    <mergeCell ref="Y110:AP110"/>
    <mergeCell ref="E104:X104"/>
    <mergeCell ref="Y104:AP104"/>
    <mergeCell ref="AQ104:BH104"/>
    <mergeCell ref="BI104:BZ104"/>
    <mergeCell ref="CA104:CR104"/>
    <mergeCell ref="E105:G107"/>
    <mergeCell ref="H105:J105"/>
    <mergeCell ref="K105:X105"/>
    <mergeCell ref="Y105:AP105"/>
    <mergeCell ref="AQ105:BH105"/>
    <mergeCell ref="BI105:BZ105"/>
    <mergeCell ref="CA105:CR105"/>
    <mergeCell ref="H106:J106"/>
    <mergeCell ref="K106:X106"/>
    <mergeCell ref="Y106:AP106"/>
    <mergeCell ref="AQ106:BH106"/>
    <mergeCell ref="BI106:BZ106"/>
    <mergeCell ref="CA106:CR106"/>
    <mergeCell ref="H107:J107"/>
    <mergeCell ref="K107:X107"/>
    <mergeCell ref="Y107:AP107"/>
    <mergeCell ref="AQ107:BH107"/>
    <mergeCell ref="BI107:BZ107"/>
    <mergeCell ref="CA107:CR107"/>
    <mergeCell ref="CA102:CR102"/>
    <mergeCell ref="E103:X103"/>
    <mergeCell ref="Y103:AP103"/>
    <mergeCell ref="AQ103:BH103"/>
    <mergeCell ref="BI103:BZ103"/>
    <mergeCell ref="CA103:CR103"/>
    <mergeCell ref="E100:G101"/>
    <mergeCell ref="H100:J100"/>
    <mergeCell ref="K100:X100"/>
    <mergeCell ref="Y100:AP100"/>
    <mergeCell ref="AQ100:BH100"/>
    <mergeCell ref="BI100:BZ100"/>
    <mergeCell ref="CA100:CR100"/>
    <mergeCell ref="H101:J101"/>
    <mergeCell ref="K101:X101"/>
    <mergeCell ref="Y101:AP101"/>
    <mergeCell ref="AQ101:BH101"/>
    <mergeCell ref="BI101:BZ101"/>
    <mergeCell ref="CA101:CR101"/>
    <mergeCell ref="E102:X102"/>
    <mergeCell ref="Y102:AP102"/>
    <mergeCell ref="AQ102:BH102"/>
    <mergeCell ref="BI102:BZ102"/>
    <mergeCell ref="Y99:AP99"/>
    <mergeCell ref="AQ99:BH99"/>
    <mergeCell ref="BI99:BZ99"/>
    <mergeCell ref="CA99:CR99"/>
    <mergeCell ref="L96:X96"/>
    <mergeCell ref="AQ96:BH96"/>
    <mergeCell ref="CA96:CR96"/>
    <mergeCell ref="H97:J97"/>
    <mergeCell ref="K97:X97"/>
    <mergeCell ref="Y97:AP97"/>
    <mergeCell ref="AQ97:BH97"/>
    <mergeCell ref="BI97:BZ97"/>
    <mergeCell ref="CA97:CR97"/>
    <mergeCell ref="E92:G97"/>
    <mergeCell ref="H92:J92"/>
    <mergeCell ref="K92:X92"/>
    <mergeCell ref="Y92:AP92"/>
    <mergeCell ref="AQ92:BH92"/>
    <mergeCell ref="BI92:BZ92"/>
    <mergeCell ref="CA92:CR92"/>
    <mergeCell ref="H93:J93"/>
    <mergeCell ref="K93:X93"/>
    <mergeCell ref="Y93:AP93"/>
    <mergeCell ref="AQ93:BH93"/>
    <mergeCell ref="BI93:BZ93"/>
    <mergeCell ref="CA93:CR93"/>
    <mergeCell ref="H94:J96"/>
    <mergeCell ref="K94:X94"/>
    <mergeCell ref="Y94:AP94"/>
    <mergeCell ref="AQ94:BH94"/>
    <mergeCell ref="CA94:CR94"/>
    <mergeCell ref="K95:X95"/>
    <mergeCell ref="CA95:CR95"/>
    <mergeCell ref="E90:X90"/>
    <mergeCell ref="Y90:AP90"/>
    <mergeCell ref="AQ90:BH90"/>
    <mergeCell ref="BI90:BZ90"/>
    <mergeCell ref="CA90:CR90"/>
    <mergeCell ref="E91:X91"/>
    <mergeCell ref="Y91:AP91"/>
    <mergeCell ref="AQ91:BH91"/>
    <mergeCell ref="BI91:BZ91"/>
    <mergeCell ref="CA91:CR91"/>
    <mergeCell ref="CA98:CR98"/>
    <mergeCell ref="CA88:CR88"/>
    <mergeCell ref="H89:J89"/>
    <mergeCell ref="K89:X89"/>
    <mergeCell ref="Y89:AP89"/>
    <mergeCell ref="AQ89:BH89"/>
    <mergeCell ref="BI89:BZ89"/>
    <mergeCell ref="CA89:CR89"/>
    <mergeCell ref="AQ98:BH98"/>
    <mergeCell ref="BI98:BZ98"/>
    <mergeCell ref="Y96:AP96"/>
    <mergeCell ref="BI96:BZ96"/>
    <mergeCell ref="H88:J88"/>
    <mergeCell ref="K88:X88"/>
    <mergeCell ref="Y88:AP88"/>
    <mergeCell ref="AQ88:BH88"/>
    <mergeCell ref="BI88:BZ88"/>
    <mergeCell ref="BI94:BZ94"/>
    <mergeCell ref="AQ95:BH95"/>
    <mergeCell ref="BI95:BZ95"/>
    <mergeCell ref="K86:X86"/>
    <mergeCell ref="Y86:AP86"/>
    <mergeCell ref="AQ86:BH86"/>
    <mergeCell ref="BI86:BZ86"/>
    <mergeCell ref="CA86:CR86"/>
    <mergeCell ref="E87:X87"/>
    <mergeCell ref="Y87:AP87"/>
    <mergeCell ref="AQ87:BH87"/>
    <mergeCell ref="BI87:BZ87"/>
    <mergeCell ref="CA87:CR87"/>
    <mergeCell ref="W287:BX287"/>
    <mergeCell ref="D24:K26"/>
    <mergeCell ref="D52:K63"/>
    <mergeCell ref="L53:S55"/>
    <mergeCell ref="BC53:BJ53"/>
    <mergeCell ref="L52:AA52"/>
    <mergeCell ref="AB53:AI55"/>
    <mergeCell ref="L44:AV44"/>
    <mergeCell ref="L45:AV45"/>
    <mergeCell ref="BO39:CE39"/>
    <mergeCell ref="BO38:CE38"/>
    <mergeCell ref="BO37:CE37"/>
    <mergeCell ref="D30:K41"/>
    <mergeCell ref="L31:S33"/>
    <mergeCell ref="AB31:AI33"/>
    <mergeCell ref="T31:AA33"/>
    <mergeCell ref="BO41:CE41"/>
    <mergeCell ref="AY49:BH49"/>
    <mergeCell ref="U47:BJ48"/>
    <mergeCell ref="BI83:BZ83"/>
    <mergeCell ref="CA83:CR83"/>
    <mergeCell ref="Y95:AP95"/>
    <mergeCell ref="BZ72:CR72"/>
    <mergeCell ref="E73:AP73"/>
    <mergeCell ref="BZ73:CR73"/>
    <mergeCell ref="E74:AP75"/>
    <mergeCell ref="BI76:CR76"/>
    <mergeCell ref="BI84:BZ84"/>
    <mergeCell ref="K83:X83"/>
    <mergeCell ref="Y83:AP83"/>
    <mergeCell ref="AQ83:BH83"/>
    <mergeCell ref="E88:G89"/>
    <mergeCell ref="AJ56:BF56"/>
    <mergeCell ref="BG56:CE56"/>
    <mergeCell ref="L57:AI57"/>
    <mergeCell ref="AJ57:BF57"/>
    <mergeCell ref="BG57:CE57"/>
    <mergeCell ref="L59:S63"/>
    <mergeCell ref="T58:AI58"/>
    <mergeCell ref="AR58:BF58"/>
    <mergeCell ref="BO58:CE58"/>
    <mergeCell ref="AJ58:AQ58"/>
    <mergeCell ref="T61:AI61"/>
    <mergeCell ref="BO62:CE62"/>
    <mergeCell ref="T63:AI63"/>
    <mergeCell ref="AR63:BF63"/>
    <mergeCell ref="AR59:BF59"/>
    <mergeCell ref="BO59:CE59"/>
    <mergeCell ref="T60:AI60"/>
    <mergeCell ref="AR60:BF60"/>
    <mergeCell ref="BO60:CE60"/>
    <mergeCell ref="CA84:CR84"/>
    <mergeCell ref="CA85:CR85"/>
    <mergeCell ref="H86:J86"/>
    <mergeCell ref="BZ49:CF51"/>
    <mergeCell ref="CA44:CH44"/>
    <mergeCell ref="L56:AI56"/>
    <mergeCell ref="CG49:CI51"/>
    <mergeCell ref="L58:S58"/>
    <mergeCell ref="T59:AI59"/>
    <mergeCell ref="AW44:AY45"/>
    <mergeCell ref="BS44:BY45"/>
    <mergeCell ref="W297:BX297"/>
    <mergeCell ref="D298:V298"/>
    <mergeCell ref="W298:BX298"/>
    <mergeCell ref="E77:X79"/>
    <mergeCell ref="Y77:AP78"/>
    <mergeCell ref="AQ77:BH78"/>
    <mergeCell ref="BI77:BZ77"/>
    <mergeCell ref="CA77:CR77"/>
    <mergeCell ref="BI78:BZ79"/>
    <mergeCell ref="CA78:CR79"/>
    <mergeCell ref="Y79:AP79"/>
    <mergeCell ref="AQ79:BH79"/>
    <mergeCell ref="H84:J84"/>
    <mergeCell ref="K84:X84"/>
    <mergeCell ref="Y84:AP84"/>
    <mergeCell ref="AQ84:BH84"/>
    <mergeCell ref="D264:BX264"/>
    <mergeCell ref="D265:BX265"/>
    <mergeCell ref="D266:L266"/>
    <mergeCell ref="M266:BX266"/>
    <mergeCell ref="D267:L267"/>
    <mergeCell ref="M267:BX267"/>
    <mergeCell ref="D268:L268"/>
    <mergeCell ref="AH72:BR72"/>
    <mergeCell ref="D269:L269"/>
    <mergeCell ref="M269:BX269"/>
    <mergeCell ref="D283:V283"/>
    <mergeCell ref="BI81:BZ81"/>
    <mergeCell ref="CA81:CR81"/>
    <mergeCell ref="H82:J82"/>
    <mergeCell ref="K82:X82"/>
    <mergeCell ref="D287:V287"/>
    <mergeCell ref="CN53:CR55"/>
    <mergeCell ref="CL53:CM55"/>
    <mergeCell ref="CM52:CR52"/>
    <mergeCell ref="BZ52:CD52"/>
    <mergeCell ref="CE53:CF55"/>
    <mergeCell ref="CE52:CL52"/>
    <mergeCell ref="CG53:CK55"/>
    <mergeCell ref="BK53:BR53"/>
    <mergeCell ref="Z280:AC280"/>
    <mergeCell ref="Z281:AC281"/>
    <mergeCell ref="Z282:AC282"/>
    <mergeCell ref="AQ65:AW66"/>
    <mergeCell ref="Y82:AP82"/>
    <mergeCell ref="AQ82:BH82"/>
    <mergeCell ref="BI82:BZ82"/>
    <mergeCell ref="BE67:BI68"/>
    <mergeCell ref="AX67:BB68"/>
    <mergeCell ref="BL65:BP66"/>
    <mergeCell ref="BC65:BD66"/>
    <mergeCell ref="Y81:AP81"/>
    <mergeCell ref="AQ81:BH81"/>
    <mergeCell ref="E98:X98"/>
    <mergeCell ref="Y98:AP98"/>
    <mergeCell ref="BZ53:CD55"/>
    <mergeCell ref="D49:K51"/>
    <mergeCell ref="BK26:BR26"/>
    <mergeCell ref="AE5:BP5"/>
    <mergeCell ref="L34:AI34"/>
    <mergeCell ref="L35:AI35"/>
    <mergeCell ref="L37:S41"/>
    <mergeCell ref="T36:AI36"/>
    <mergeCell ref="T41:AI41"/>
    <mergeCell ref="AR40:BF40"/>
    <mergeCell ref="AR41:BF41"/>
    <mergeCell ref="T37:AI37"/>
    <mergeCell ref="T38:AI38"/>
    <mergeCell ref="CN47:CR47"/>
    <mergeCell ref="D46:K48"/>
    <mergeCell ref="T53:AA55"/>
    <mergeCell ref="BC54:BJ54"/>
    <mergeCell ref="BS52:BY55"/>
    <mergeCell ref="BO40:CE40"/>
    <mergeCell ref="AY29:BH29"/>
    <mergeCell ref="BI29:BR29"/>
    <mergeCell ref="T40:AI40"/>
    <mergeCell ref="L46:BJ46"/>
    <mergeCell ref="BZ31:CD33"/>
    <mergeCell ref="BS30:BY33"/>
    <mergeCell ref="AW32:BB32"/>
    <mergeCell ref="AW53:BB53"/>
    <mergeCell ref="AW52:BR52"/>
    <mergeCell ref="BK54:BR54"/>
    <mergeCell ref="BO36:CE36"/>
    <mergeCell ref="L51:U51"/>
    <mergeCell ref="V51:AE51"/>
    <mergeCell ref="BZ45:CH45"/>
    <mergeCell ref="CI45:CR45"/>
    <mergeCell ref="L47:S48"/>
    <mergeCell ref="T47:T48"/>
    <mergeCell ref="BZ5:CR5"/>
    <mergeCell ref="AZ12:BI12"/>
    <mergeCell ref="BJ12:BR12"/>
    <mergeCell ref="BZ9:CH10"/>
    <mergeCell ref="CN19:CR19"/>
    <mergeCell ref="D14:K15"/>
    <mergeCell ref="CG15:CI16"/>
    <mergeCell ref="BS17:BY19"/>
    <mergeCell ref="BZ17:CD18"/>
    <mergeCell ref="D16:K17"/>
    <mergeCell ref="CE19:CF19"/>
    <mergeCell ref="BZ15:CF16"/>
    <mergeCell ref="CE17:CL18"/>
    <mergeCell ref="BS15:BY16"/>
    <mergeCell ref="L18:BR18"/>
    <mergeCell ref="D44:K44"/>
    <mergeCell ref="D45:K45"/>
    <mergeCell ref="AJ34:BF34"/>
    <mergeCell ref="BG34:CE34"/>
    <mergeCell ref="BG35:CE35"/>
    <mergeCell ref="AJ35:BF35"/>
    <mergeCell ref="AW31:BB31"/>
    <mergeCell ref="BC31:BJ31"/>
    <mergeCell ref="AZ44:BF45"/>
    <mergeCell ref="BG44:BR45"/>
    <mergeCell ref="T16:T17"/>
    <mergeCell ref="CI12:CM12"/>
    <mergeCell ref="CN12:CR12"/>
    <mergeCell ref="CI24:CM24"/>
    <mergeCell ref="BZ4:CR4"/>
    <mergeCell ref="BZ19:CD19"/>
    <mergeCell ref="CG19:CK19"/>
    <mergeCell ref="AB30:AV30"/>
    <mergeCell ref="AH8:BN8"/>
    <mergeCell ref="D18:K19"/>
    <mergeCell ref="CD24:CH24"/>
    <mergeCell ref="D27:K29"/>
    <mergeCell ref="U16:BR17"/>
    <mergeCell ref="U25:BJ26"/>
    <mergeCell ref="AJ31:AV33"/>
    <mergeCell ref="AF49:AN49"/>
    <mergeCell ref="AH9:BN9"/>
    <mergeCell ref="D23:K23"/>
    <mergeCell ref="D22:K22"/>
    <mergeCell ref="L28:U28"/>
    <mergeCell ref="AH6:BN6"/>
    <mergeCell ref="D12:K13"/>
    <mergeCell ref="L12:T13"/>
    <mergeCell ref="BK46:BR46"/>
    <mergeCell ref="BI49:BR49"/>
    <mergeCell ref="L14:T15"/>
    <mergeCell ref="U12:AR13"/>
    <mergeCell ref="U14:AR15"/>
    <mergeCell ref="AZ15:BI15"/>
    <mergeCell ref="BJ15:BR15"/>
    <mergeCell ref="CI23:CR23"/>
    <mergeCell ref="CJ27:CR29"/>
    <mergeCell ref="L19:S19"/>
    <mergeCell ref="L16:S17"/>
    <mergeCell ref="L25:S26"/>
    <mergeCell ref="AS12:AY13"/>
    <mergeCell ref="G281:L281"/>
    <mergeCell ref="M281:V281"/>
    <mergeCell ref="H85:J85"/>
    <mergeCell ref="K85:X85"/>
    <mergeCell ref="Y85:AP85"/>
    <mergeCell ref="AQ85:BH85"/>
    <mergeCell ref="BI85:BZ85"/>
    <mergeCell ref="E80:X80"/>
    <mergeCell ref="Y80:AP80"/>
    <mergeCell ref="AQ80:BH80"/>
    <mergeCell ref="BI80:BZ80"/>
    <mergeCell ref="M280:V280"/>
    <mergeCell ref="D288:V288"/>
    <mergeCell ref="W288:BX288"/>
    <mergeCell ref="CI9:CR10"/>
    <mergeCell ref="BS8:BY11"/>
    <mergeCell ref="AS14:AY15"/>
    <mergeCell ref="CI8:CR8"/>
    <mergeCell ref="BZ8:CH8"/>
    <mergeCell ref="CJ15:CR16"/>
    <mergeCell ref="BZ11:CR11"/>
    <mergeCell ref="AZ14:BI14"/>
    <mergeCell ref="CL31:CM33"/>
    <mergeCell ref="BZ24:CC24"/>
    <mergeCell ref="BS22:BY23"/>
    <mergeCell ref="CD25:CH25"/>
    <mergeCell ref="CD12:CH12"/>
    <mergeCell ref="CE31:CF33"/>
    <mergeCell ref="BZ30:CD30"/>
    <mergeCell ref="BZ13:CC13"/>
    <mergeCell ref="CD13:CH13"/>
    <mergeCell ref="CN13:CR13"/>
    <mergeCell ref="D270:L270"/>
    <mergeCell ref="M270:BX270"/>
    <mergeCell ref="D271:L271"/>
    <mergeCell ref="M271:BX271"/>
    <mergeCell ref="D272:L272"/>
    <mergeCell ref="M272:BX272"/>
    <mergeCell ref="D273:L273"/>
    <mergeCell ref="M273:BX273"/>
    <mergeCell ref="D274:L274"/>
    <mergeCell ref="M274:BX274"/>
    <mergeCell ref="D275:L275"/>
    <mergeCell ref="M275:BX275"/>
    <mergeCell ref="D276:F276"/>
    <mergeCell ref="G276:L276"/>
    <mergeCell ref="M276:V276"/>
    <mergeCell ref="D277:F277"/>
    <mergeCell ref="G277:L277"/>
    <mergeCell ref="H81:J81"/>
    <mergeCell ref="K81:X81"/>
    <mergeCell ref="AD278:BX278"/>
    <mergeCell ref="Z278:AC278"/>
    <mergeCell ref="AJ59:AQ63"/>
    <mergeCell ref="BG58:BN63"/>
    <mergeCell ref="BC67:BD68"/>
    <mergeCell ref="W283:BX283"/>
    <mergeCell ref="D289:V289"/>
    <mergeCell ref="W289:BX289"/>
    <mergeCell ref="K67:P68"/>
    <mergeCell ref="Q67:AP68"/>
    <mergeCell ref="G278:L278"/>
    <mergeCell ref="D279:F279"/>
    <mergeCell ref="G279:L279"/>
    <mergeCell ref="D280:F280"/>
    <mergeCell ref="G280:L280"/>
    <mergeCell ref="D282:F282"/>
    <mergeCell ref="G282:L282"/>
    <mergeCell ref="E81:G86"/>
    <mergeCell ref="H83:J83"/>
    <mergeCell ref="K65:P66"/>
    <mergeCell ref="Q65:AP66"/>
    <mergeCell ref="AR61:BF61"/>
    <mergeCell ref="BO61:CE61"/>
    <mergeCell ref="T62:AI62"/>
    <mergeCell ref="AR62:BF62"/>
    <mergeCell ref="E99:X99"/>
    <mergeCell ref="D281:F281"/>
    <mergeCell ref="D278:F278"/>
    <mergeCell ref="D65:J68"/>
    <mergeCell ref="AX65:BB66"/>
    <mergeCell ref="AW55:BR55"/>
    <mergeCell ref="AO51:AX51"/>
    <mergeCell ref="AY51:BH51"/>
    <mergeCell ref="BO63:CE63"/>
    <mergeCell ref="BR66:CA67"/>
    <mergeCell ref="M277:V277"/>
    <mergeCell ref="AD276:BX276"/>
    <mergeCell ref="AD277:BX277"/>
    <mergeCell ref="Z276:AC276"/>
    <mergeCell ref="Z277:AC277"/>
    <mergeCell ref="X276:Y282"/>
    <mergeCell ref="AD279:BX279"/>
    <mergeCell ref="AD280:BX280"/>
    <mergeCell ref="AD281:BX281"/>
    <mergeCell ref="AD282:BX282"/>
    <mergeCell ref="Z279:AC279"/>
    <mergeCell ref="CC68:CQ68"/>
    <mergeCell ref="M278:V278"/>
    <mergeCell ref="M279:V279"/>
    <mergeCell ref="BJ67:BK68"/>
    <mergeCell ref="BL67:BP68"/>
    <mergeCell ref="CA80:CR80"/>
    <mergeCell ref="CA82:CR82"/>
    <mergeCell ref="CJ49:CR51"/>
    <mergeCell ref="L49:U49"/>
    <mergeCell ref="BI51:BR51"/>
    <mergeCell ref="AF51:AN51"/>
    <mergeCell ref="AJ53:AV55"/>
    <mergeCell ref="AB52:AV52"/>
    <mergeCell ref="AW54:BB54"/>
    <mergeCell ref="AO49:AX49"/>
    <mergeCell ref="M268:BX268"/>
    <mergeCell ref="W302:BX302"/>
    <mergeCell ref="D303:V303"/>
    <mergeCell ref="W303:BX303"/>
    <mergeCell ref="D304:V304"/>
    <mergeCell ref="W304:BX304"/>
    <mergeCell ref="D284:V284"/>
    <mergeCell ref="D285:V285"/>
    <mergeCell ref="W285:BX285"/>
    <mergeCell ref="D286:V286"/>
    <mergeCell ref="W286:BX286"/>
    <mergeCell ref="D292:V292"/>
    <mergeCell ref="W292:BX292"/>
    <mergeCell ref="D299:V299"/>
    <mergeCell ref="W299:BX299"/>
    <mergeCell ref="D295:V295"/>
    <mergeCell ref="W296:BX296"/>
    <mergeCell ref="D290:V290"/>
    <mergeCell ref="W290:BX290"/>
    <mergeCell ref="D291:V291"/>
    <mergeCell ref="W291:BX291"/>
    <mergeCell ref="D293:V293"/>
    <mergeCell ref="W293:BX293"/>
    <mergeCell ref="D294:V294"/>
    <mergeCell ref="W294:BX294"/>
    <mergeCell ref="D296:V296"/>
    <mergeCell ref="AF29:AN29"/>
    <mergeCell ref="BS24:BY26"/>
    <mergeCell ref="BZ25:CC25"/>
    <mergeCell ref="BZ22:CH22"/>
    <mergeCell ref="AZ13:BI13"/>
    <mergeCell ref="BJ13:BR13"/>
    <mergeCell ref="BZ23:CH23"/>
    <mergeCell ref="AW22:AY23"/>
    <mergeCell ref="CN25:CR25"/>
    <mergeCell ref="L24:BJ24"/>
    <mergeCell ref="BJ14:BR14"/>
    <mergeCell ref="AZ22:BF23"/>
    <mergeCell ref="L22:AV22"/>
    <mergeCell ref="L23:AV23"/>
    <mergeCell ref="BI27:BR27"/>
    <mergeCell ref="V28:AE28"/>
    <mergeCell ref="AF28:AN28"/>
    <mergeCell ref="AO28:AX28"/>
    <mergeCell ref="AY28:BH28"/>
    <mergeCell ref="BI28:BR28"/>
    <mergeCell ref="AO29:AX29"/>
    <mergeCell ref="U19:BR19"/>
    <mergeCell ref="CI22:CR22"/>
    <mergeCell ref="CI13:CM13"/>
    <mergeCell ref="BS12:BY14"/>
    <mergeCell ref="BZ12:CC12"/>
    <mergeCell ref="CM17:CR18"/>
    <mergeCell ref="CL19:CM19"/>
    <mergeCell ref="DB11:DO11"/>
    <mergeCell ref="CI25:CM25"/>
    <mergeCell ref="V27:AE27"/>
    <mergeCell ref="L27:U27"/>
    <mergeCell ref="BG22:BR23"/>
    <mergeCell ref="BK24:BR24"/>
    <mergeCell ref="BK25:BR25"/>
    <mergeCell ref="BZ26:CR26"/>
    <mergeCell ref="CN24:CR24"/>
    <mergeCell ref="BK31:BR31"/>
    <mergeCell ref="T25:T26"/>
    <mergeCell ref="AJ37:AQ41"/>
    <mergeCell ref="AR37:BF37"/>
    <mergeCell ref="AR38:BF38"/>
    <mergeCell ref="AR39:BF39"/>
    <mergeCell ref="L30:AA30"/>
    <mergeCell ref="AF27:AN27"/>
    <mergeCell ref="AO27:AX27"/>
    <mergeCell ref="CG27:CI29"/>
    <mergeCell ref="AW33:BR33"/>
    <mergeCell ref="BK32:BR32"/>
    <mergeCell ref="AW30:BR30"/>
    <mergeCell ref="BZ27:CF29"/>
    <mergeCell ref="L29:U29"/>
    <mergeCell ref="V29:AE29"/>
    <mergeCell ref="BC32:BJ32"/>
    <mergeCell ref="BS27:BY29"/>
    <mergeCell ref="AY27:BH27"/>
    <mergeCell ref="CG31:CK33"/>
    <mergeCell ref="L36:S36"/>
    <mergeCell ref="AJ36:AQ36"/>
    <mergeCell ref="BG36:BN41"/>
    <mergeCell ref="BE357:BF357"/>
    <mergeCell ref="BG357:BH357"/>
    <mergeCell ref="BI357:BJ357"/>
    <mergeCell ref="BK357:BN357"/>
    <mergeCell ref="W295:BX295"/>
    <mergeCell ref="AQ67:AW68"/>
    <mergeCell ref="BS49:BY51"/>
    <mergeCell ref="BS46:BY48"/>
    <mergeCell ref="T39:AI39"/>
    <mergeCell ref="BK48:BR48"/>
    <mergeCell ref="L50:U50"/>
    <mergeCell ref="V50:AE50"/>
    <mergeCell ref="AF50:AN50"/>
    <mergeCell ref="AO50:AX50"/>
    <mergeCell ref="AY50:BH50"/>
    <mergeCell ref="BI50:BR50"/>
    <mergeCell ref="BK47:BR47"/>
    <mergeCell ref="V49:AE49"/>
    <mergeCell ref="D297:V297"/>
    <mergeCell ref="BA355:BD355"/>
    <mergeCell ref="BV323:BV340"/>
    <mergeCell ref="D305:V305"/>
    <mergeCell ref="W305:BX305"/>
    <mergeCell ref="M282:V282"/>
    <mergeCell ref="AV73:BU75"/>
    <mergeCell ref="BE65:BI66"/>
    <mergeCell ref="BJ65:BK66"/>
    <mergeCell ref="D300:V300"/>
    <mergeCell ref="W300:BX300"/>
    <mergeCell ref="D301:V301"/>
    <mergeCell ref="W301:BX301"/>
    <mergeCell ref="D302:V302"/>
    <mergeCell ref="BG355:BH355"/>
    <mergeCell ref="BI355:BJ355"/>
    <mergeCell ref="BA364:BD364"/>
    <mergeCell ref="BE364:BF364"/>
    <mergeCell ref="BG364:BH364"/>
    <mergeCell ref="BI364:BJ364"/>
    <mergeCell ref="BK364:BN364"/>
    <mergeCell ref="BA359:BD359"/>
    <mergeCell ref="BE359:BF359"/>
    <mergeCell ref="BG359:BH359"/>
    <mergeCell ref="BI359:BJ359"/>
    <mergeCell ref="BK359:BN359"/>
    <mergeCell ref="BA360:BD360"/>
    <mergeCell ref="BE360:BF360"/>
    <mergeCell ref="BG360:BH360"/>
    <mergeCell ref="BI360:BJ360"/>
    <mergeCell ref="BK360:BN360"/>
    <mergeCell ref="BA361:BD361"/>
    <mergeCell ref="BE361:BF361"/>
    <mergeCell ref="BG361:BH361"/>
    <mergeCell ref="BI361:BJ361"/>
    <mergeCell ref="BK361:BN361"/>
    <mergeCell ref="BA362:BD362"/>
    <mergeCell ref="BE362:BF362"/>
    <mergeCell ref="BG362:BH362"/>
    <mergeCell ref="BI362:BJ362"/>
    <mergeCell ref="BK362:BN362"/>
    <mergeCell ref="BE356:BF356"/>
    <mergeCell ref="BG356:BH356"/>
    <mergeCell ref="BI356:BJ356"/>
    <mergeCell ref="BK356:BN356"/>
    <mergeCell ref="BA357:BD357"/>
    <mergeCell ref="BK355:BN355"/>
    <mergeCell ref="BA356:BD356"/>
    <mergeCell ref="AQ133:BH133"/>
    <mergeCell ref="BI133:BZ133"/>
    <mergeCell ref="CH321:CH338"/>
    <mergeCell ref="CI321:CI338"/>
    <mergeCell ref="BA358:BD358"/>
    <mergeCell ref="BE358:BF358"/>
    <mergeCell ref="BG358:BH358"/>
    <mergeCell ref="BI358:BJ358"/>
    <mergeCell ref="BK358:BN358"/>
    <mergeCell ref="BZ6:CR6"/>
    <mergeCell ref="BA363:BD363"/>
    <mergeCell ref="BE363:BF363"/>
    <mergeCell ref="BG363:BH363"/>
    <mergeCell ref="BI363:BJ363"/>
    <mergeCell ref="BK363:BN363"/>
    <mergeCell ref="BZ14:CR14"/>
    <mergeCell ref="CE30:CL30"/>
    <mergeCell ref="CJ44:CQ44"/>
    <mergeCell ref="CM30:CR30"/>
    <mergeCell ref="CD46:CH46"/>
    <mergeCell ref="CI46:CM46"/>
    <mergeCell ref="BZ47:CC47"/>
    <mergeCell ref="CD47:CH47"/>
    <mergeCell ref="CN46:CR46"/>
    <mergeCell ref="CI47:CM47"/>
    <mergeCell ref="BZ48:CR48"/>
    <mergeCell ref="BZ46:CC46"/>
    <mergeCell ref="CN31:CR33"/>
    <mergeCell ref="AR36:BF36"/>
    <mergeCell ref="BE355:BF355"/>
  </mergeCells>
  <phoneticPr fontId="2"/>
  <conditionalFormatting sqref="AZ22">
    <cfRule type="expression" dxfId="438" priority="101" stopIfTrue="1">
      <formula>AND(L23&lt;&gt;"",AZ22="")</formula>
    </cfRule>
  </conditionalFormatting>
  <conditionalFormatting sqref="L34:AI35 L36:S41">
    <cfRule type="expression" dxfId="437" priority="83">
      <formula>$AZ$22=""</formula>
    </cfRule>
  </conditionalFormatting>
  <conditionalFormatting sqref="L34:AI35 L36:S41">
    <cfRule type="expression" dxfId="436" priority="82">
      <formula>$AZ$22=" "</formula>
    </cfRule>
  </conditionalFormatting>
  <conditionalFormatting sqref="L34:AI35 L36:S41">
    <cfRule type="expression" dxfId="435" priority="81">
      <formula>$AZ$22="　"</formula>
    </cfRule>
  </conditionalFormatting>
  <conditionalFormatting sqref="L35:AI35 L36:S41">
    <cfRule type="expression" dxfId="434" priority="80">
      <formula>$AZ$22="G"</formula>
    </cfRule>
  </conditionalFormatting>
  <conditionalFormatting sqref="L34:AI34">
    <cfRule type="expression" dxfId="433" priority="79">
      <formula>$AZ$22="G"</formula>
    </cfRule>
  </conditionalFormatting>
  <conditionalFormatting sqref="AJ34:BF35 AJ36:AQ41 BG36:BN41">
    <cfRule type="expression" dxfId="432" priority="73">
      <formula>$AZ$22="H"</formula>
    </cfRule>
  </conditionalFormatting>
  <conditionalFormatting sqref="AJ34:BF35 AJ36:AQ36 BG36:BN41">
    <cfRule type="expression" dxfId="431" priority="72">
      <formula>$AZ$22="G"</formula>
    </cfRule>
  </conditionalFormatting>
  <conditionalFormatting sqref="AJ34:BF35 AJ36:AQ36 BG36:BN41">
    <cfRule type="expression" dxfId="430" priority="71">
      <formula>$AZ$22="R"</formula>
    </cfRule>
  </conditionalFormatting>
  <conditionalFormatting sqref="AJ37:AQ41">
    <cfRule type="expression" dxfId="429" priority="69">
      <formula>$AZ$22="R"</formula>
    </cfRule>
    <cfRule type="expression" dxfId="428" priority="70">
      <formula>$AZ$22="G"</formula>
    </cfRule>
  </conditionalFormatting>
  <conditionalFormatting sqref="BG34:CE35">
    <cfRule type="expression" dxfId="427" priority="68">
      <formula>$AZ$22="H"</formula>
    </cfRule>
  </conditionalFormatting>
  <conditionalFormatting sqref="BG34:CE35">
    <cfRule type="expression" dxfId="426" priority="67">
      <formula>$AZ$22="G"</formula>
    </cfRule>
  </conditionalFormatting>
  <conditionalFormatting sqref="BG34:CE35">
    <cfRule type="expression" dxfId="425" priority="66">
      <formula>$AZ$22="R"</formula>
    </cfRule>
  </conditionalFormatting>
  <conditionalFormatting sqref="AZ44">
    <cfRule type="expression" dxfId="424" priority="57" stopIfTrue="1">
      <formula>AND(L45&lt;&gt;"",AZ44="")</formula>
    </cfRule>
  </conditionalFormatting>
  <conditionalFormatting sqref="AJ34:BF35 AJ36:AQ41">
    <cfRule type="expression" dxfId="423" priority="43">
      <formula>$AZ$22="P"</formula>
    </cfRule>
  </conditionalFormatting>
  <conditionalFormatting sqref="AJ34:BF35 AJ36:AQ41">
    <cfRule type="expression" dxfId="422" priority="42">
      <formula>$AZ$22="Q"</formula>
    </cfRule>
  </conditionalFormatting>
  <conditionalFormatting sqref="L56:AI57 L58:S63 AJ58:AQ63">
    <cfRule type="expression" dxfId="421" priority="36">
      <formula>$AZ$44=""</formula>
    </cfRule>
  </conditionalFormatting>
  <conditionalFormatting sqref="L56:AI57 L58:S63 AJ58:AQ63">
    <cfRule type="expression" dxfId="420" priority="35">
      <formula>$AZ$44=" "</formula>
    </cfRule>
  </conditionalFormatting>
  <conditionalFormatting sqref="L56:AI57 L58:S63 AJ58:AQ63">
    <cfRule type="expression" dxfId="419" priority="34">
      <formula>$AZ$44="　"</formula>
    </cfRule>
  </conditionalFormatting>
  <conditionalFormatting sqref="L56:AI57 L58:S63">
    <cfRule type="expression" dxfId="418" priority="33">
      <formula>$AZ$44="G"</formula>
    </cfRule>
  </conditionalFormatting>
  <conditionalFormatting sqref="AJ56:BF57">
    <cfRule type="expression" dxfId="417" priority="31">
      <formula>$AZ$44=""</formula>
    </cfRule>
  </conditionalFormatting>
  <conditionalFormatting sqref="AJ56:BF57">
    <cfRule type="expression" dxfId="416" priority="30">
      <formula>$AZ$44=" "</formula>
    </cfRule>
  </conditionalFormatting>
  <conditionalFormatting sqref="AJ56:BF57">
    <cfRule type="expression" dxfId="415" priority="29">
      <formula>$AZ$44="　"</formula>
    </cfRule>
  </conditionalFormatting>
  <conditionalFormatting sqref="AJ56:BF57 AJ58:AQ63">
    <cfRule type="expression" dxfId="414" priority="28">
      <formula>$AZ$44="N"</formula>
    </cfRule>
  </conditionalFormatting>
  <conditionalFormatting sqref="BG56:CE57 BG58:BN63">
    <cfRule type="expression" dxfId="413" priority="27">
      <formula>$AZ$44="H"</formula>
    </cfRule>
  </conditionalFormatting>
  <conditionalFormatting sqref="BG56:CE57 BG58:BN63">
    <cfRule type="expression" dxfId="412" priority="26">
      <formula>$AZ$44="G"</formula>
    </cfRule>
  </conditionalFormatting>
  <conditionalFormatting sqref="BG56:CE57 BG58:BN63">
    <cfRule type="expression" dxfId="411" priority="25">
      <formula>$AZ$44="R"</formula>
    </cfRule>
  </conditionalFormatting>
  <conditionalFormatting sqref="BZ27:CR29">
    <cfRule type="expression" dxfId="410" priority="21">
      <formula>$BK$25=2</formula>
    </cfRule>
  </conditionalFormatting>
  <conditionalFormatting sqref="L24:BJ26">
    <cfRule type="expression" dxfId="409" priority="20">
      <formula>$BK$25=2</formula>
    </cfRule>
  </conditionalFormatting>
  <conditionalFormatting sqref="L46:BJ48 BZ49:CR51">
    <cfRule type="expression" dxfId="408" priority="19">
      <formula>$BK$47=2</formula>
    </cfRule>
  </conditionalFormatting>
  <conditionalFormatting sqref="AY50:BH51">
    <cfRule type="expression" dxfId="407" priority="14">
      <formula>$AZ$44="R"</formula>
    </cfRule>
    <cfRule type="expression" dxfId="406" priority="15">
      <formula>$AZ$44="Q"</formula>
    </cfRule>
    <cfRule type="expression" dxfId="405" priority="16">
      <formula>$AZ$44="P"</formula>
    </cfRule>
    <cfRule type="expression" dxfId="404" priority="17">
      <formula>$AZ$44="N"</formula>
    </cfRule>
    <cfRule type="expression" dxfId="403" priority="18">
      <formula>$AZ$44="H"</formula>
    </cfRule>
  </conditionalFormatting>
  <conditionalFormatting sqref="AY28:BH29">
    <cfRule type="expression" dxfId="402" priority="9">
      <formula>$AZ$22="R"</formula>
    </cfRule>
    <cfRule type="expression" dxfId="401" priority="10">
      <formula>$AZ$22="Q"</formula>
    </cfRule>
    <cfRule type="expression" dxfId="400" priority="11">
      <formula>$AZ$22="P"</formula>
    </cfRule>
    <cfRule type="expression" dxfId="399" priority="12">
      <formula>$AZ$22="N"</formula>
    </cfRule>
    <cfRule type="expression" dxfId="398" priority="13">
      <formula>$AZ$22="H"</formula>
    </cfRule>
  </conditionalFormatting>
  <conditionalFormatting sqref="L28:BR29">
    <cfRule type="expression" dxfId="397" priority="8">
      <formula>$AB$31=1</formula>
    </cfRule>
  </conditionalFormatting>
  <conditionalFormatting sqref="L50:BR51">
    <cfRule type="expression" dxfId="396" priority="7">
      <formula>$AB$53=1</formula>
    </cfRule>
  </conditionalFormatting>
  <dataValidations xWindow="334" yWindow="593" count="48">
    <dataValidation type="list" imeMode="halfAlpha" allowBlank="1" showInputMessage="1" showErrorMessage="1" errorTitle="コード入力エラー" error="前年度５月１日現在の設置者別コードについては、数字コードで入力してください_x000a__x000a_1：学校法人　2：その他の法人　3：個人" prompt="プルダウンから_x000a_前年度の_x000a_法人種別を_x000a_選択してください_x000a_" sqref="BZ9:CH10">
      <formula1>"　,1,2,3"</formula1>
    </dataValidation>
    <dataValidation imeMode="fullKatakana" allowBlank="1" showInputMessage="1" showErrorMessage="1" prompt="カタカナで入力し、姓と名の間は1文字空けてください_x000a__x000a_※役職名不要" sqref="BJ12 AZ12"/>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E248:BI262 BZ19:CD19 CG19:CK19 BZ53:CD55 CG53:CK55 CI216 CG31:CK33 BZ31:CD33 BZ166 BE65:BI68 AX65:BB68 BZ74 BZ216 BZ121 AX248:BB262 BZ6 CI74 CI121 CI166"/>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imeMode="fullKatakana" allowBlank="1" showInputMessage="1" showErrorMessage="1" prompt="カタカナで入力してください_x000a__x000a_※役職名不要" sqref="AZ13 BJ13"/>
    <dataValidation allowBlank="1" showInputMessage="1" showErrorMessage="1" prompt="※役職名不要" sqref="AZ15:BH15 BZ23:CG23 BZ45:CG45"/>
    <dataValidation allowBlank="1" showInputMessage="1" showErrorMessage="1"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prompt="プルダウンから_x000a_該当する_x000a_都道府県を_x000a_選んでください" sqref="L47 L25 L19">
      <formula1>$D$311:$D$358</formula1>
    </dataValidation>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L16 T16"/>
    <dataValidation imeMode="fullKatakana" allowBlank="1" showInputMessage="1" showErrorMessage="1" prompt="カタカナで入力してください_x000a__x000a_市区町村、丁目・番地等の間にそれぞれスペースを入れてください　　_x000a__x000a_例：　チヨダク　フジミ　1-10-12" sqref="U16:BR17"/>
    <dataValidation allowBlank="1" showInputMessage="1" showErrorMessage="1" prompt="法人名のみを、_x000a_この欄に記入して下さい_x000a_（「学校法人」は_x000a_　　つけないでください）" sqref="U14:AR15"/>
    <dataValidation imeMode="fullKatakana" allowBlank="1" showInputMessage="1" showErrorMessage="1" prompt="法人名のみを、_x000a_この欄に記入して下さい。_x000a_（「ガッコウホウジン」は_x000a_つけないでください）"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CD13:CH13">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type="list" imeMode="halfAlpha" allowBlank="1" showInputMessage="1" showErrorMessage="1" errorTitle="入力エラー" error="元号は、数字コードで入力してください_x000a__x000a_3：昭和　4：平成　5：令和" prompt="プルダウンから選択してください" sqref="BZ13:CC13">
      <formula1>"　,3,4,5"</formula1>
    </dataValidation>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type="textLength" imeMode="halfAlpha" operator="equal" allowBlank="1" showInputMessage="1" showErrorMessage="1" errorTitle="入力エラー" error="3桁の数字を入力してください" sqref="BZ15:CF16">
      <formula1>3</formula1>
    </dataValidation>
    <dataValidation type="textLength" imeMode="halfAlpha" operator="equal" allowBlank="1" showInputMessage="1" showErrorMessage="1" errorTitle="入力エラー" error="4桁の数字を入力してください" sqref="CJ15:CR16 CN19:CR19 CN31:CR33 CN53:CR55 BL65:BP68 BL248:BM262 BN249:BP262">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CB205 BK205 AT205 AC205">
      <formula1>0</formula1>
    </dataValidation>
    <dataValidation allowBlank="1" showInputMessage="1" showErrorMessage="1" prompt="調査票区分4：事業活動収支計算書「o翌年度繰越収支差額」と一致します" sqref="CB241"/>
    <dataValidation allowBlank="1" showInputMessage="1" showErrorMessage="1" prompt="調査票区分3：資金収支計算書（支出の部）「k翌年度繰越支払資金」と一致します" sqref="AG237"/>
    <dataValidation errorStyle="warning" operator="lessThanOrEqual" allowBlank="1" showInputMessage="1" showErrorMessage="1" error="うち数です。_x000a_上段の数値より小さい数値を入力してください。_x000a_" sqref="AG232"/>
    <dataValidation type="list" imeMode="halfAlpha" allowBlank="1" showInputMessage="1" showErrorMessage="1" errorTitle="コード入力エラー" error="当年度５月１日現在_x000a_学校法人の場合は、_x000a_設置者別コード欄に_x000a_「１」を入力してください。" prompt="プルダウンから_x000a_「１」を_x000a_選択してください" sqref="CI9:CR10">
      <formula1>"　,1"</formula1>
    </dataValidation>
    <dataValidation imeMode="hiragana" allowBlank="1" showInputMessage="1" showErrorMessage="1" sqref="A1 L23:AV23"/>
    <dataValidation type="whole" imeMode="halfAlpha" allowBlank="1" showErrorMessage="1" errorTitle="【月の入力欄です】" error="１～12の月を入力してください" sqref="BK54:BR54 CI25:CM25 CI13:CM13 CI47:CM47">
      <formula1>1</formula1>
      <formula2>12</formula2>
    </dataValidation>
    <dataValidation type="whole" imeMode="halfAlpha" allowBlank="1" showErrorMessage="1" errorTitle="【日にち入力欄です】" error="1～31の日付を入力してください" sqref="CN47:CR47 CN25:CR25 CN13:CR13">
      <formula1>1</formula1>
      <formula2>31</formula2>
    </dataValidation>
    <dataValidation type="whole" imeMode="halfAlpha" operator="notBetween" allowBlank="1" showErrorMessage="1" errorTitle="【月の入力欄です】" error="１～12の月を入力してください" sqref="BK32:BR32">
      <formula1>1</formula1>
      <formula2>12</formula2>
    </dataValidation>
    <dataValidation type="whole" imeMode="halfAlpha" allowBlank="1" showInputMessage="1" showErrorMessage="1" errorTitle="入力エラー" error="64までの整数を入力してください" sqref="CD47:CH47 CD25:CH25 BC32:BJ32 BC54:BJ54">
      <formula1>0</formula1>
      <formula2>63</formula2>
    </dataValidation>
    <dataValidation type="whole" operator="greaterThanOrEqual" allowBlank="1" showInputMessage="1" showErrorMessage="1" errorTitle="【入力内容マイナスエラー】" error="必ず０円以上の数値を入力してください" sqref="Y152:AP152 Y109:AP110">
      <formula1>0</formula1>
    </dataValidation>
    <dataValidation type="whole" operator="lessThanOrEqual" allowBlank="1" showInputMessage="1" showErrorMessage="1" errorTitle="【入力内容プラスエラー】" error="必ず０円以下（マイナス）の数値を入力してください" sqref="Y154:AP154 Y111:AP111">
      <formula1>0</formula1>
    </dataValidation>
    <dataValidation type="whole" operator="greaterThanOrEqual" allowBlank="1" showInputMessage="1" showErrorMessage="1" errorTitle="【入力内容マイナスエラー】" error="_x000a_" sqref="Y153:AP153">
      <formula1>0</formula1>
    </dataValidation>
    <dataValidation type="list" imeMode="fullAlpha" allowBlank="1" showInputMessage="1" showErrorMessage="1" sqref="CJ2:CO2">
      <formula1>"　,11,12,13,14,15,16,17,18,19,20"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5" manualBreakCount="5">
    <brk id="68" min="3" max="95" man="1"/>
    <brk id="115" min="3" max="95" man="1"/>
    <brk id="160" max="16383" man="1"/>
    <brk id="210" max="16383" man="1"/>
    <brk id="248" min="3" max="9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O243"/>
  <sheetViews>
    <sheetView showGridLines="0" view="pageBreakPreview" topLeftCell="D1" zoomScale="75" zoomScaleNormal="100" zoomScaleSheetLayoutView="75" zoomScalePageLayoutView="70" workbookViewId="0">
      <selection activeCell="BZ6" sqref="BZ6:CR6"/>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265"/>
      <c r="AS62" s="266"/>
      <c r="AT62" s="266"/>
      <c r="AU62" s="266"/>
      <c r="AV62" s="266"/>
      <c r="AW62" s="266"/>
      <c r="AX62" s="266"/>
      <c r="AY62" s="266"/>
      <c r="AZ62" s="266"/>
      <c r="BA62" s="266"/>
      <c r="BB62" s="266"/>
      <c r="BC62" s="266"/>
      <c r="BD62" s="266"/>
      <c r="BE62" s="266"/>
      <c r="BF62" s="267"/>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IF(調査票1校目2校目!BI365=1,"",調査票1校目2校目!BK364)</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IF(調査票1校目2校目!BI365=1,"",BR68)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IF(調査票1校目2校目!BI365=1,"",BR68)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IF(調査票1校目2校目!BI365=1,"",BR68)</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74:CR74"/>
    <mergeCell ref="BZ121:CR121"/>
    <mergeCell ref="BZ166:CR166"/>
    <mergeCell ref="AT196:BJ196"/>
    <mergeCell ref="AC197:AS197"/>
    <mergeCell ref="AT197:BJ197"/>
    <mergeCell ref="BK210:CA210"/>
    <mergeCell ref="CC210:CQ210"/>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K201:AB201"/>
    <mergeCell ref="AC201:AS201"/>
    <mergeCell ref="AT201:BJ201"/>
    <mergeCell ref="BK201:CA201"/>
    <mergeCell ref="CB201:CR201"/>
    <mergeCell ref="H202:AB202"/>
    <mergeCell ref="AC202:AS202"/>
    <mergeCell ref="AT202:BJ202"/>
    <mergeCell ref="BK202:CA202"/>
    <mergeCell ref="CB202:CR202"/>
    <mergeCell ref="H199:J201"/>
    <mergeCell ref="E194:G202"/>
    <mergeCell ref="H194:J198"/>
    <mergeCell ref="AC195:AS195"/>
    <mergeCell ref="AT195:BJ195"/>
    <mergeCell ref="BK195:CA195"/>
    <mergeCell ref="CB195:CR195"/>
    <mergeCell ref="K197:AB197"/>
    <mergeCell ref="BK197:CA197"/>
    <mergeCell ref="CB197:CR197"/>
    <mergeCell ref="CB199:CR199"/>
    <mergeCell ref="K200:AB200"/>
    <mergeCell ref="AC200:AS200"/>
    <mergeCell ref="AT200:BJ200"/>
    <mergeCell ref="BK200:CA200"/>
    <mergeCell ref="CB200:CR200"/>
    <mergeCell ref="K198:AB198"/>
    <mergeCell ref="AC198:AS198"/>
    <mergeCell ref="AT198:BJ198"/>
    <mergeCell ref="BK198:CA198"/>
    <mergeCell ref="CB198:CR198"/>
    <mergeCell ref="K199:AB199"/>
    <mergeCell ref="AC199:AS199"/>
    <mergeCell ref="AT199:BJ199"/>
    <mergeCell ref="BK199:CA199"/>
    <mergeCell ref="CB192:CR192"/>
    <mergeCell ref="K196:AB196"/>
    <mergeCell ref="BK196:CA196"/>
    <mergeCell ref="CB196:CR196"/>
    <mergeCell ref="CB189:CR189"/>
    <mergeCell ref="K190:AB190"/>
    <mergeCell ref="AC190:AS190"/>
    <mergeCell ref="AT190:BJ190"/>
    <mergeCell ref="K194:AB194"/>
    <mergeCell ref="AC194:AS194"/>
    <mergeCell ref="AT194:BJ194"/>
    <mergeCell ref="BK190:CA190"/>
    <mergeCell ref="CB190:CR190"/>
    <mergeCell ref="K191:AB191"/>
    <mergeCell ref="AC191:AS191"/>
    <mergeCell ref="AT191:BJ191"/>
    <mergeCell ref="BK191:CA191"/>
    <mergeCell ref="CB191:CR191"/>
    <mergeCell ref="BK194:CA194"/>
    <mergeCell ref="CB194:CR194"/>
    <mergeCell ref="K195:AB195"/>
    <mergeCell ref="AC196:AS196"/>
    <mergeCell ref="AC192:AS192"/>
    <mergeCell ref="CB184:CR184"/>
    <mergeCell ref="H179:J183"/>
    <mergeCell ref="CB186:CR186"/>
    <mergeCell ref="K187:AB187"/>
    <mergeCell ref="AC187:AS187"/>
    <mergeCell ref="AT187:BJ187"/>
    <mergeCell ref="BK187:CA187"/>
    <mergeCell ref="CB187:CR187"/>
    <mergeCell ref="CB188:CR188"/>
    <mergeCell ref="CB181:CR181"/>
    <mergeCell ref="K182:AB182"/>
    <mergeCell ref="AC182:AS182"/>
    <mergeCell ref="AT182:BJ182"/>
    <mergeCell ref="BK182:CA182"/>
    <mergeCell ref="CB182:CR182"/>
    <mergeCell ref="K183:AB183"/>
    <mergeCell ref="AC183:AS183"/>
    <mergeCell ref="AT183:BJ183"/>
    <mergeCell ref="BK183:CA183"/>
    <mergeCell ref="CB183:CR183"/>
    <mergeCell ref="AC181:AS181"/>
    <mergeCell ref="AT181:BJ181"/>
    <mergeCell ref="E186:G192"/>
    <mergeCell ref="H186:J188"/>
    <mergeCell ref="K186:AB186"/>
    <mergeCell ref="AC186:AS186"/>
    <mergeCell ref="AT186:BJ186"/>
    <mergeCell ref="BK186:CA186"/>
    <mergeCell ref="K188:AB188"/>
    <mergeCell ref="AC188:AS188"/>
    <mergeCell ref="AT188:BJ188"/>
    <mergeCell ref="BK188:CA188"/>
    <mergeCell ref="H189:J191"/>
    <mergeCell ref="K189:AB189"/>
    <mergeCell ref="AC189:AS189"/>
    <mergeCell ref="AT189:BJ189"/>
    <mergeCell ref="BK189:CA189"/>
    <mergeCell ref="H192:AB192"/>
    <mergeCell ref="AT192:BJ192"/>
    <mergeCell ref="BK192:CA192"/>
    <mergeCell ref="CB176:CR176"/>
    <mergeCell ref="K177:AB177"/>
    <mergeCell ref="AC177:AS177"/>
    <mergeCell ref="AT177:BJ177"/>
    <mergeCell ref="BK177:CA177"/>
    <mergeCell ref="CB177:CR177"/>
    <mergeCell ref="CB179:CR179"/>
    <mergeCell ref="K180:AB180"/>
    <mergeCell ref="AC180:AS180"/>
    <mergeCell ref="AT180:BJ180"/>
    <mergeCell ref="BK180:CA180"/>
    <mergeCell ref="CB180:CR180"/>
    <mergeCell ref="K178:AB178"/>
    <mergeCell ref="AC178:AS178"/>
    <mergeCell ref="AT178:BJ178"/>
    <mergeCell ref="BK178:CA178"/>
    <mergeCell ref="CB178:CR178"/>
    <mergeCell ref="K179:AB179"/>
    <mergeCell ref="AC179:AS179"/>
    <mergeCell ref="AT179:BJ179"/>
    <mergeCell ref="BK179:CA179"/>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E172:G184"/>
    <mergeCell ref="H172:J178"/>
    <mergeCell ref="K172:AB172"/>
    <mergeCell ref="AC172:AS172"/>
    <mergeCell ref="AT172:BJ172"/>
    <mergeCell ref="BK172:CA172"/>
    <mergeCell ref="K174:AB174"/>
    <mergeCell ref="AC174:AS174"/>
    <mergeCell ref="AT174:BJ174"/>
    <mergeCell ref="BK174:CA174"/>
    <mergeCell ref="K176:AB176"/>
    <mergeCell ref="AC176:AS176"/>
    <mergeCell ref="AT176:BJ176"/>
    <mergeCell ref="BK176:CA176"/>
    <mergeCell ref="K181:AB181"/>
    <mergeCell ref="BK181:CA181"/>
    <mergeCell ref="H184:AB184"/>
    <mergeCell ref="AC184:AS184"/>
    <mergeCell ref="AT184:BJ184"/>
    <mergeCell ref="BK184:CA184"/>
    <mergeCell ref="BI168:CR168"/>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CA157:CR157"/>
    <mergeCell ref="BI159:BZ159"/>
    <mergeCell ref="CA159:CR159"/>
    <mergeCell ref="BI160:BZ160"/>
    <mergeCell ref="CC160:CQ160"/>
    <mergeCell ref="D163:CR163"/>
    <mergeCell ref="E156:X156"/>
    <mergeCell ref="Y156:AP156"/>
    <mergeCell ref="E157:X157"/>
    <mergeCell ref="Y157:AP157"/>
    <mergeCell ref="AQ157:BH157"/>
    <mergeCell ref="BI157:BZ157"/>
    <mergeCell ref="AQ149:BH149"/>
    <mergeCell ref="BI149:BZ149"/>
    <mergeCell ref="E153:X153"/>
    <mergeCell ref="Y153:AP153"/>
    <mergeCell ref="E154:X154"/>
    <mergeCell ref="Y154:AP154"/>
    <mergeCell ref="E155:X155"/>
    <mergeCell ref="Y155:AP155"/>
    <mergeCell ref="E151:X151"/>
    <mergeCell ref="Y151:AP151"/>
    <mergeCell ref="AQ151:BH151"/>
    <mergeCell ref="E152:X152"/>
    <mergeCell ref="Y152:AP152"/>
    <mergeCell ref="H146:X146"/>
    <mergeCell ref="Y146:AP146"/>
    <mergeCell ref="AQ146:BH146"/>
    <mergeCell ref="E147:X147"/>
    <mergeCell ref="Y147:AP147"/>
    <mergeCell ref="AQ147:BH147"/>
    <mergeCell ref="BI147:BZ147"/>
    <mergeCell ref="CA147:CR147"/>
    <mergeCell ref="BI151:BZ151"/>
    <mergeCell ref="CA151:CR151"/>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H143:X143"/>
    <mergeCell ref="Y143:AP143"/>
    <mergeCell ref="AQ143:BH143"/>
    <mergeCell ref="BI143:BZ143"/>
    <mergeCell ref="CA143:CR143"/>
    <mergeCell ref="H144:X144"/>
    <mergeCell ref="Y144:AP144"/>
    <mergeCell ref="AQ144:BH144"/>
    <mergeCell ref="BI144:BZ144"/>
    <mergeCell ref="BI146:BZ146"/>
    <mergeCell ref="CA146:CR146"/>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CA145:CR145"/>
    <mergeCell ref="E143:G146"/>
    <mergeCell ref="H138:X138"/>
    <mergeCell ref="Y138:AP138"/>
    <mergeCell ref="AQ138:BH138"/>
    <mergeCell ref="BI138:BZ138"/>
    <mergeCell ref="CA138:CR138"/>
    <mergeCell ref="E139:X139"/>
    <mergeCell ref="Y139:AP139"/>
    <mergeCell ref="AQ139:BH139"/>
    <mergeCell ref="BI139:BZ139"/>
    <mergeCell ref="CA139:CR139"/>
    <mergeCell ref="Y133:AP133"/>
    <mergeCell ref="AQ133:BH133"/>
    <mergeCell ref="BI133:BZ133"/>
    <mergeCell ref="K135:X135"/>
    <mergeCell ref="Y135:AP135"/>
    <mergeCell ref="AQ135:BH135"/>
    <mergeCell ref="BI135:BZ135"/>
    <mergeCell ref="CA135:CR135"/>
    <mergeCell ref="Y130:AP130"/>
    <mergeCell ref="AQ130:BH130"/>
    <mergeCell ref="E127:X127"/>
    <mergeCell ref="Y127:AP127"/>
    <mergeCell ref="AQ127:BH127"/>
    <mergeCell ref="BI127:BZ127"/>
    <mergeCell ref="CA127:CR127"/>
    <mergeCell ref="E128:G138"/>
    <mergeCell ref="H128:X128"/>
    <mergeCell ref="Y128:AP128"/>
    <mergeCell ref="AQ128:BH128"/>
    <mergeCell ref="BI128:BZ128"/>
    <mergeCell ref="BI130:BZ130"/>
    <mergeCell ref="CA130:CR130"/>
    <mergeCell ref="K131:X131"/>
    <mergeCell ref="Y131:AP131"/>
    <mergeCell ref="AQ131:BH131"/>
    <mergeCell ref="BI131:BZ131"/>
    <mergeCell ref="CA131:CR131"/>
    <mergeCell ref="CA128:CR128"/>
    <mergeCell ref="H129:J131"/>
    <mergeCell ref="K129:X129"/>
    <mergeCell ref="Y129:AP129"/>
    <mergeCell ref="AQ129:BH129"/>
    <mergeCell ref="BI137:BZ137"/>
    <mergeCell ref="CA137:CR137"/>
    <mergeCell ref="BI129:BZ129"/>
    <mergeCell ref="CA129:CR129"/>
    <mergeCell ref="H136:X136"/>
    <mergeCell ref="Y136:AP136"/>
    <mergeCell ref="AQ136:BH136"/>
    <mergeCell ref="BI136:BZ136"/>
    <mergeCell ref="CA136:CR136"/>
    <mergeCell ref="H137:X137"/>
    <mergeCell ref="Y137:AP137"/>
    <mergeCell ref="AQ137:BH137"/>
    <mergeCell ref="Y134:AP134"/>
    <mergeCell ref="AQ134:BH134"/>
    <mergeCell ref="K130:X130"/>
    <mergeCell ref="CA133:CR133"/>
    <mergeCell ref="K134:X134"/>
    <mergeCell ref="BI134:BZ134"/>
    <mergeCell ref="CA134:CR134"/>
    <mergeCell ref="H132:X132"/>
    <mergeCell ref="Y132:AP132"/>
    <mergeCell ref="AQ132:BH132"/>
    <mergeCell ref="BI132:BZ132"/>
    <mergeCell ref="CA132:CR132"/>
    <mergeCell ref="H133:J135"/>
    <mergeCell ref="K133:X133"/>
    <mergeCell ref="BI123:CR123"/>
    <mergeCell ref="E124:X126"/>
    <mergeCell ref="Y124:AP125"/>
    <mergeCell ref="AQ124:BH125"/>
    <mergeCell ref="BI124:BZ124"/>
    <mergeCell ref="CA124:CR124"/>
    <mergeCell ref="BI125:BZ126"/>
    <mergeCell ref="CA125:CR126"/>
    <mergeCell ref="Y126:AP126"/>
    <mergeCell ref="AQ126:BH126"/>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03:X103"/>
    <mergeCell ref="Y103:AP103"/>
    <mergeCell ref="AQ103:BH103"/>
    <mergeCell ref="BI103:BZ103"/>
    <mergeCell ref="CA103:CR103"/>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CA98:CR98"/>
    <mergeCell ref="L96:X96"/>
    <mergeCell ref="Y96:AP96"/>
    <mergeCell ref="AQ96:BH96"/>
    <mergeCell ref="BI96:BZ96"/>
    <mergeCell ref="CA96:CR96"/>
    <mergeCell ref="H97:J97"/>
    <mergeCell ref="K97:X97"/>
    <mergeCell ref="Y97:AP97"/>
    <mergeCell ref="AQ97:BH97"/>
    <mergeCell ref="BI97:BZ97"/>
    <mergeCell ref="E98:X98"/>
    <mergeCell ref="Y98:AP98"/>
    <mergeCell ref="AQ98:BH98"/>
    <mergeCell ref="BI98:BZ98"/>
    <mergeCell ref="E92:G97"/>
    <mergeCell ref="BI94:BZ94"/>
    <mergeCell ref="CA94:CR94"/>
    <mergeCell ref="K95:X95"/>
    <mergeCell ref="Y95:AP95"/>
    <mergeCell ref="AQ95:BH95"/>
    <mergeCell ref="BI95:BZ95"/>
    <mergeCell ref="CA95:CR95"/>
    <mergeCell ref="H94:J96"/>
    <mergeCell ref="K94:X94"/>
    <mergeCell ref="Y94:AP94"/>
    <mergeCell ref="AQ94:BH94"/>
    <mergeCell ref="CA97:CR97"/>
    <mergeCell ref="CA92:CR92"/>
    <mergeCell ref="H93:J93"/>
    <mergeCell ref="K93:X93"/>
    <mergeCell ref="Y93:AP93"/>
    <mergeCell ref="AQ93:BH93"/>
    <mergeCell ref="BI93:BZ93"/>
    <mergeCell ref="CA93:CR93"/>
    <mergeCell ref="H92:J92"/>
    <mergeCell ref="K92:X92"/>
    <mergeCell ref="Y92:AP92"/>
    <mergeCell ref="AQ92:BH92"/>
    <mergeCell ref="BI92:BZ92"/>
    <mergeCell ref="E90:X90"/>
    <mergeCell ref="Y90:AP90"/>
    <mergeCell ref="AQ90:BH90"/>
    <mergeCell ref="BI90:BZ90"/>
    <mergeCell ref="CA90:CR90"/>
    <mergeCell ref="E91:X91"/>
    <mergeCell ref="Y91:AP91"/>
    <mergeCell ref="AQ91:BH91"/>
    <mergeCell ref="BI91:BZ91"/>
    <mergeCell ref="CA91:CR91"/>
    <mergeCell ref="Y86:AP86"/>
    <mergeCell ref="AQ86:BH86"/>
    <mergeCell ref="BI86:BZ86"/>
    <mergeCell ref="CA86:CR86"/>
    <mergeCell ref="H85:J85"/>
    <mergeCell ref="K85:X85"/>
    <mergeCell ref="Y85:AP85"/>
    <mergeCell ref="AQ85:BH85"/>
    <mergeCell ref="BI85:BZ85"/>
    <mergeCell ref="CA85:CR85"/>
    <mergeCell ref="H86:J86"/>
    <mergeCell ref="K86:X86"/>
    <mergeCell ref="BI88:BZ88"/>
    <mergeCell ref="CA88:CR88"/>
    <mergeCell ref="H89:J89"/>
    <mergeCell ref="K89:X89"/>
    <mergeCell ref="Y89:AP89"/>
    <mergeCell ref="AQ89:BH89"/>
    <mergeCell ref="BI89:BZ89"/>
    <mergeCell ref="CA89:CR89"/>
    <mergeCell ref="E87:X87"/>
    <mergeCell ref="Y87:AP87"/>
    <mergeCell ref="AQ87:BH87"/>
    <mergeCell ref="BI87:BZ87"/>
    <mergeCell ref="CA87:CR87"/>
    <mergeCell ref="E88:G89"/>
    <mergeCell ref="H88:J88"/>
    <mergeCell ref="K88:X88"/>
    <mergeCell ref="Y88:AP88"/>
    <mergeCell ref="AQ88:BH88"/>
    <mergeCell ref="BI81:BZ81"/>
    <mergeCell ref="CA81:CR81"/>
    <mergeCell ref="H82:J82"/>
    <mergeCell ref="K82:X82"/>
    <mergeCell ref="Y82:AP82"/>
    <mergeCell ref="AQ82:BH82"/>
    <mergeCell ref="BI82:BZ82"/>
    <mergeCell ref="CA82:CR82"/>
    <mergeCell ref="AH72:BR72"/>
    <mergeCell ref="BZ72:CR7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AR58:BF58"/>
    <mergeCell ref="BG58:BN63"/>
    <mergeCell ref="E73:AP73"/>
    <mergeCell ref="AV73:BU75"/>
    <mergeCell ref="BZ73:CR73"/>
    <mergeCell ref="E74:AP75"/>
    <mergeCell ref="D65:J68"/>
    <mergeCell ref="BI76:CR76"/>
    <mergeCell ref="E77:X79"/>
    <mergeCell ref="Y77:AP78"/>
    <mergeCell ref="AQ77:BH78"/>
    <mergeCell ref="BI77:BZ77"/>
    <mergeCell ref="CA77:CR77"/>
    <mergeCell ref="BI78:BZ79"/>
    <mergeCell ref="CA78:CR79"/>
    <mergeCell ref="Y79:AP79"/>
    <mergeCell ref="AQ79:BH79"/>
    <mergeCell ref="K65:P66"/>
    <mergeCell ref="Q65:AP66"/>
    <mergeCell ref="AQ65:AW66"/>
    <mergeCell ref="AX65:BB66"/>
    <mergeCell ref="BC65:BD66"/>
    <mergeCell ref="CC68:CQ68"/>
    <mergeCell ref="E71:CR71"/>
    <mergeCell ref="AJ56:BF56"/>
    <mergeCell ref="BG56:CE56"/>
    <mergeCell ref="K67:P68"/>
    <mergeCell ref="Q67:AP68"/>
    <mergeCell ref="AQ67:AW68"/>
    <mergeCell ref="AX67:BB68"/>
    <mergeCell ref="BC67:BD68"/>
    <mergeCell ref="BE67:BI68"/>
    <mergeCell ref="BO62:CE62"/>
    <mergeCell ref="T63:AI63"/>
    <mergeCell ref="AR63:BF63"/>
    <mergeCell ref="BO63:CE63"/>
    <mergeCell ref="AJ59:AQ63"/>
    <mergeCell ref="T60:AI60"/>
    <mergeCell ref="T61:AI61"/>
    <mergeCell ref="T62:AI62"/>
    <mergeCell ref="D52:K63"/>
    <mergeCell ref="L56:AI56"/>
    <mergeCell ref="L57:AI57"/>
    <mergeCell ref="AJ57:BF57"/>
    <mergeCell ref="BG57:CE57"/>
    <mergeCell ref="L58:S58"/>
    <mergeCell ref="T58:AI58"/>
    <mergeCell ref="AJ58:AQ58"/>
    <mergeCell ref="BJ67:BK68"/>
    <mergeCell ref="BL67:BP68"/>
    <mergeCell ref="BR68:CB68"/>
    <mergeCell ref="BR64:CQ65"/>
    <mergeCell ref="BE65:BI66"/>
    <mergeCell ref="BJ65:BK66"/>
    <mergeCell ref="BL65:BP66"/>
    <mergeCell ref="AR59:BF59"/>
    <mergeCell ref="BO59:CE59"/>
    <mergeCell ref="AR60:BF60"/>
    <mergeCell ref="BO60:CE60"/>
    <mergeCell ref="AR61:BF61"/>
    <mergeCell ref="BO61:CE61"/>
    <mergeCell ref="AB52:AV52"/>
    <mergeCell ref="AW52:BR52"/>
    <mergeCell ref="BS52:BY55"/>
    <mergeCell ref="BZ52:CD52"/>
    <mergeCell ref="CE53:CF55"/>
    <mergeCell ref="CG53:CK55"/>
    <mergeCell ref="CL53:CM55"/>
    <mergeCell ref="CN53:CR55"/>
    <mergeCell ref="AW54:BB54"/>
    <mergeCell ref="BC54:BJ54"/>
    <mergeCell ref="BK54:BR54"/>
    <mergeCell ref="AW55:BR55"/>
    <mergeCell ref="BO58:CE58"/>
    <mergeCell ref="L59:S63"/>
    <mergeCell ref="T59:AI59"/>
    <mergeCell ref="AR62:BF62"/>
    <mergeCell ref="BZ49:CF51"/>
    <mergeCell ref="CG49:CI51"/>
    <mergeCell ref="CJ49:CR51"/>
    <mergeCell ref="L50:U50"/>
    <mergeCell ref="V50:AE50"/>
    <mergeCell ref="AF50:AN50"/>
    <mergeCell ref="AO50:AX50"/>
    <mergeCell ref="AY50:BH50"/>
    <mergeCell ref="BS49:BY51"/>
    <mergeCell ref="CE52:CL52"/>
    <mergeCell ref="CM52:CR52"/>
    <mergeCell ref="L53:S55"/>
    <mergeCell ref="T53:AA55"/>
    <mergeCell ref="AB53:AI55"/>
    <mergeCell ref="AJ53:AV55"/>
    <mergeCell ref="AW53:BB53"/>
    <mergeCell ref="BC53:BJ53"/>
    <mergeCell ref="BK53:BR53"/>
    <mergeCell ref="BZ53:CD55"/>
    <mergeCell ref="L52:AA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BO36:CE36"/>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T38:AI38"/>
    <mergeCell ref="AR38:BF38"/>
    <mergeCell ref="BO38:CE38"/>
    <mergeCell ref="T39:AI39"/>
    <mergeCell ref="AR39:BF39"/>
    <mergeCell ref="BO39:CE39"/>
    <mergeCell ref="T40:AI40"/>
    <mergeCell ref="AR40:BF40"/>
    <mergeCell ref="BO40:CE40"/>
    <mergeCell ref="L31:S33"/>
    <mergeCell ref="T31:AA33"/>
    <mergeCell ref="AB31:AI33"/>
    <mergeCell ref="AJ31:AV33"/>
    <mergeCell ref="AW31:BB31"/>
    <mergeCell ref="BC31:BJ31"/>
    <mergeCell ref="BZ31:CD33"/>
    <mergeCell ref="CE31:CF33"/>
    <mergeCell ref="CG31:CK33"/>
    <mergeCell ref="CL31:CM33"/>
    <mergeCell ref="CN31:CR33"/>
    <mergeCell ref="AW32:BB32"/>
    <mergeCell ref="BC32:BJ32"/>
    <mergeCell ref="BK32:BR32"/>
    <mergeCell ref="AW33:BR33"/>
    <mergeCell ref="BS30:BY33"/>
    <mergeCell ref="BZ30:CD30"/>
    <mergeCell ref="CE30:CL30"/>
    <mergeCell ref="CM30:CR30"/>
    <mergeCell ref="CE17:CL18"/>
    <mergeCell ref="CI24:CM24"/>
    <mergeCell ref="D23:K23"/>
    <mergeCell ref="L23:AV23"/>
    <mergeCell ref="BZ23:CH23"/>
    <mergeCell ref="CI23:CR23"/>
    <mergeCell ref="D27:K29"/>
    <mergeCell ref="L27:U27"/>
    <mergeCell ref="V27:AE27"/>
    <mergeCell ref="AF27:AN27"/>
    <mergeCell ref="AO27:AX27"/>
    <mergeCell ref="AY27:BH27"/>
    <mergeCell ref="BI27:BR27"/>
    <mergeCell ref="BS27:BY29"/>
    <mergeCell ref="BZ27:CF29"/>
    <mergeCell ref="AY29:BH29"/>
    <mergeCell ref="BI29:BR29"/>
    <mergeCell ref="D24:K26"/>
    <mergeCell ref="L24:BJ24"/>
    <mergeCell ref="BK24:BR24"/>
    <mergeCell ref="BS24:BY26"/>
    <mergeCell ref="BZ24:CC24"/>
    <mergeCell ref="CD24:CH24"/>
    <mergeCell ref="V28:AE28"/>
    <mergeCell ref="AF28:AN28"/>
    <mergeCell ref="AO28:AX28"/>
    <mergeCell ref="AY28:BH28"/>
    <mergeCell ref="BI28:BR28"/>
    <mergeCell ref="L29:U29"/>
    <mergeCell ref="V29:AE29"/>
    <mergeCell ref="CG27:CI29"/>
    <mergeCell ref="CJ27:CR29"/>
    <mergeCell ref="L28:U28"/>
    <mergeCell ref="AF29:AN29"/>
    <mergeCell ref="AO29:AX29"/>
    <mergeCell ref="BS15:BY16"/>
    <mergeCell ref="BK26:BR26"/>
    <mergeCell ref="BZ26:CR26"/>
    <mergeCell ref="D22:K22"/>
    <mergeCell ref="L22:AV22"/>
    <mergeCell ref="AW22:AY23"/>
    <mergeCell ref="AZ22:BF23"/>
    <mergeCell ref="BG22:BR23"/>
    <mergeCell ref="BS22:BY23"/>
    <mergeCell ref="BZ22:CH22"/>
    <mergeCell ref="CI22:CR22"/>
    <mergeCell ref="CG19:CK19"/>
    <mergeCell ref="CL19:CM19"/>
    <mergeCell ref="CN19:CR19"/>
    <mergeCell ref="CN24:CR24"/>
    <mergeCell ref="L25:S26"/>
    <mergeCell ref="T25:T26"/>
    <mergeCell ref="U25:BJ26"/>
    <mergeCell ref="BK25:BR25"/>
    <mergeCell ref="BZ25:CC25"/>
    <mergeCell ref="CD25:CH25"/>
    <mergeCell ref="CI25:CM25"/>
    <mergeCell ref="CN25:CR25"/>
    <mergeCell ref="BZ17:CD18"/>
    <mergeCell ref="CN12:CR12"/>
    <mergeCell ref="AZ13:BI13"/>
    <mergeCell ref="BJ13:BR13"/>
    <mergeCell ref="BZ13:CC13"/>
    <mergeCell ref="CD13:CH13"/>
    <mergeCell ref="CI13:CM13"/>
    <mergeCell ref="D12:K13"/>
    <mergeCell ref="L12:T13"/>
    <mergeCell ref="U12:AR13"/>
    <mergeCell ref="AS12:AY13"/>
    <mergeCell ref="T16:T17"/>
    <mergeCell ref="U16:BR17"/>
    <mergeCell ref="BS17:BY19"/>
    <mergeCell ref="CN13:CR13"/>
    <mergeCell ref="CM17:CR18"/>
    <mergeCell ref="D18:K19"/>
    <mergeCell ref="L18:BR18"/>
    <mergeCell ref="L19:S19"/>
    <mergeCell ref="U19:BR19"/>
    <mergeCell ref="BZ19:CD19"/>
    <mergeCell ref="CE19:CF19"/>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BR66:CA67"/>
    <mergeCell ref="CB66:CI67"/>
    <mergeCell ref="CJ66:CQ67"/>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BZ6:CR6"/>
    <mergeCell ref="BZ15:CF16"/>
    <mergeCell ref="CG15:CI16"/>
    <mergeCell ref="CJ15:CR16"/>
    <mergeCell ref="D16:K17"/>
    <mergeCell ref="L16:S17"/>
  </mergeCells>
  <phoneticPr fontId="2"/>
  <conditionalFormatting sqref="AZ22">
    <cfRule type="expression" dxfId="43" priority="45" stopIfTrue="1">
      <formula>AND(L23&lt;&gt;"",AZ22="")</formula>
    </cfRule>
  </conditionalFormatting>
  <conditionalFormatting sqref="L34:AI35 L36:S41">
    <cfRule type="expression" dxfId="42" priority="44">
      <formula>$AZ$22=""</formula>
    </cfRule>
  </conditionalFormatting>
  <conditionalFormatting sqref="L34:AI35 L36:S41">
    <cfRule type="expression" dxfId="41" priority="43">
      <formula>$AZ$22=" "</formula>
    </cfRule>
  </conditionalFormatting>
  <conditionalFormatting sqref="L34:AI35 L36:S41">
    <cfRule type="expression" dxfId="40" priority="42">
      <formula>$AZ$22="　"</formula>
    </cfRule>
  </conditionalFormatting>
  <conditionalFormatting sqref="L35:AI35 L36:S41">
    <cfRule type="expression" dxfId="39" priority="41">
      <formula>$AZ$22="G"</formula>
    </cfRule>
  </conditionalFormatting>
  <conditionalFormatting sqref="L34:AI34">
    <cfRule type="expression" dxfId="38" priority="40">
      <formula>$AZ$22="G"</formula>
    </cfRule>
  </conditionalFormatting>
  <conditionalFormatting sqref="AJ34:BF35 AJ36:AQ41 BG36:BN41">
    <cfRule type="expression" dxfId="37" priority="39">
      <formula>$AZ$22="H"</formula>
    </cfRule>
  </conditionalFormatting>
  <conditionalFormatting sqref="AJ34:BF35 AJ36:AQ36 BG36:BN41">
    <cfRule type="expression" dxfId="36" priority="38">
      <formula>$AZ$22="G"</formula>
    </cfRule>
  </conditionalFormatting>
  <conditionalFormatting sqref="AJ34:BF35 AJ36:AQ36 BG36:BN41">
    <cfRule type="expression" dxfId="35" priority="37">
      <formula>$AZ$22="R"</formula>
    </cfRule>
  </conditionalFormatting>
  <conditionalFormatting sqref="AJ37:AQ41">
    <cfRule type="expression" dxfId="34" priority="35">
      <formula>$AZ$22="R"</formula>
    </cfRule>
    <cfRule type="expression" dxfId="33" priority="36">
      <formula>$AZ$22="G"</formula>
    </cfRule>
  </conditionalFormatting>
  <conditionalFormatting sqref="BG34:CE35">
    <cfRule type="expression" dxfId="32" priority="34">
      <formula>$AZ$22="H"</formula>
    </cfRule>
  </conditionalFormatting>
  <conditionalFormatting sqref="BG34:CE35">
    <cfRule type="expression" dxfId="31" priority="33">
      <formula>$AZ$22="G"</formula>
    </cfRule>
  </conditionalFormatting>
  <conditionalFormatting sqref="BG34:CE35">
    <cfRule type="expression" dxfId="30" priority="32">
      <formula>$AZ$22="R"</formula>
    </cfRule>
  </conditionalFormatting>
  <conditionalFormatting sqref="AJ34:BF35 AJ36:AQ41">
    <cfRule type="expression" dxfId="29" priority="30">
      <formula>$AZ$22="P"</formula>
    </cfRule>
  </conditionalFormatting>
  <conditionalFormatting sqref="AJ34:BF35 AJ36:AQ41">
    <cfRule type="expression" dxfId="28" priority="29">
      <formula>$AZ$22="Q"</formula>
    </cfRule>
  </conditionalFormatting>
  <conditionalFormatting sqref="L56:AI57 L58:S63 AJ58:AQ63">
    <cfRule type="expression" dxfId="27" priority="28">
      <formula>$AZ$44=""</formula>
    </cfRule>
  </conditionalFormatting>
  <conditionalFormatting sqref="L56:AI57 L58:S63 AJ58:AQ63">
    <cfRule type="expression" dxfId="26" priority="27">
      <formula>$AZ$44=" "</formula>
    </cfRule>
  </conditionalFormatting>
  <conditionalFormatting sqref="L56:AI57 L58:S63 AJ58:AQ63">
    <cfRule type="expression" dxfId="25" priority="26">
      <formula>$AZ$44="　"</formula>
    </cfRule>
  </conditionalFormatting>
  <conditionalFormatting sqref="L56:AI57 L58:S63">
    <cfRule type="expression" dxfId="24" priority="25">
      <formula>$AZ$44="G"</formula>
    </cfRule>
  </conditionalFormatting>
  <conditionalFormatting sqref="AJ56:BF57">
    <cfRule type="expression" dxfId="23" priority="24">
      <formula>$AZ$44=""</formula>
    </cfRule>
  </conditionalFormatting>
  <conditionalFormatting sqref="AJ56:BF57">
    <cfRule type="expression" dxfId="22" priority="23">
      <formula>$AZ$44=" "</formula>
    </cfRule>
  </conditionalFormatting>
  <conditionalFormatting sqref="AJ56:BF57">
    <cfRule type="expression" dxfId="21" priority="22">
      <formula>$AZ$44="　"</formula>
    </cfRule>
  </conditionalFormatting>
  <conditionalFormatting sqref="AJ56:BF57 AJ58:AQ63">
    <cfRule type="expression" dxfId="20" priority="21">
      <formula>$AZ$44="N"</formula>
    </cfRule>
  </conditionalFormatting>
  <conditionalFormatting sqref="BG56:CE57 BG58:BN63">
    <cfRule type="expression" dxfId="19" priority="20">
      <formula>$AZ$44="H"</formula>
    </cfRule>
  </conditionalFormatting>
  <conditionalFormatting sqref="BG56:CE57 BG58:BN63">
    <cfRule type="expression" dxfId="18" priority="19">
      <formula>$AZ$44="G"</formula>
    </cfRule>
  </conditionalFormatting>
  <conditionalFormatting sqref="BG56:CE57 BG58:BN63">
    <cfRule type="expression" dxfId="17" priority="18">
      <formula>$AZ$44="R"</formula>
    </cfRule>
  </conditionalFormatting>
  <conditionalFormatting sqref="BZ27:CR29">
    <cfRule type="expression" dxfId="16" priority="17">
      <formula>$BK$25=2</formula>
    </cfRule>
  </conditionalFormatting>
  <conditionalFormatting sqref="L24:BJ24 T25:BJ26">
    <cfRule type="expression" dxfId="15" priority="16">
      <formula>$BK$25=2</formula>
    </cfRule>
  </conditionalFormatting>
  <conditionalFormatting sqref="L46:BJ48 BZ49:CR51">
    <cfRule type="expression" dxfId="14" priority="15">
      <formula>$BK$47=2</formula>
    </cfRule>
  </conditionalFormatting>
  <conditionalFormatting sqref="AY50:BH51">
    <cfRule type="expression" dxfId="13" priority="10">
      <formula>$AZ$44="R"</formula>
    </cfRule>
    <cfRule type="expression" dxfId="12" priority="11">
      <formula>$AZ$44="Q"</formula>
    </cfRule>
    <cfRule type="expression" dxfId="11" priority="12">
      <formula>$AZ$44="P"</formula>
    </cfRule>
    <cfRule type="expression" dxfId="10" priority="13">
      <formula>$AZ$44="N"</formula>
    </cfRule>
    <cfRule type="expression" dxfId="9" priority="14">
      <formula>$AZ$44="H"</formula>
    </cfRule>
  </conditionalFormatting>
  <conditionalFormatting sqref="AY28:BH29">
    <cfRule type="expression" dxfId="8" priority="5">
      <formula>$AZ$22="R"</formula>
    </cfRule>
    <cfRule type="expression" dxfId="7" priority="6">
      <formula>$AZ$22="Q"</formula>
    </cfRule>
    <cfRule type="expression" dxfId="6" priority="7">
      <formula>$AZ$22="P"</formula>
    </cfRule>
    <cfRule type="expression" dxfId="5" priority="8">
      <formula>$AZ$22="N"</formula>
    </cfRule>
    <cfRule type="expression" dxfId="4" priority="9">
      <formula>$AZ$22="H"</formula>
    </cfRule>
  </conditionalFormatting>
  <conditionalFormatting sqref="L28:BR29">
    <cfRule type="expression" dxfId="3" priority="4">
      <formula>$AB$31=1</formula>
    </cfRule>
  </conditionalFormatting>
  <conditionalFormatting sqref="L50:BR51">
    <cfRule type="expression" dxfId="2" priority="3">
      <formula>$AB$53=1</formula>
    </cfRule>
  </conditionalFormatting>
  <conditionalFormatting sqref="L25:S26">
    <cfRule type="expression" dxfId="1" priority="2">
      <formula>$BK$25=2</formula>
    </cfRule>
  </conditionalFormatting>
  <conditionalFormatting sqref="AZ44">
    <cfRule type="expression" dxfId="0" priority="1" stopIfTrue="1">
      <formula>AND(L45&lt;&gt;"",AZ44="")</formula>
    </cfRule>
  </conditionalFormatting>
  <dataValidations count="43">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74 BZ53:CD55 CG53:CK55 BZ166 CG31:CK33 BZ31:CD33 BE65:BI68 AX65:BB68 BZ121 BZ6"/>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47:BR47">
      <formula1>"　,１,２"</formula1>
    </dataValidation>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8" hidden="1" customWidth="1"/>
    <col min="2" max="2" width="5.109375" style="8" hidden="1" customWidth="1"/>
    <col min="3" max="3" width="2.88671875" style="8"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8" hidden="1" customWidth="1" outlineLevel="1"/>
    <col min="102" max="102" width="2.6640625" style="8" customWidth="1" collapsed="1"/>
    <col min="103" max="163" width="2.6640625" style="8" customWidth="1"/>
    <col min="164" max="222" width="10.6640625" style="8" customWidth="1"/>
    <col min="223" max="16384" width="1.6640625" style="8"/>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32"/>
      <c r="F5" s="32"/>
      <c r="G5" s="32"/>
      <c r="H5" s="32"/>
      <c r="I5" s="32"/>
      <c r="J5" s="32"/>
      <c r="K5" s="32"/>
      <c r="L5" s="10"/>
      <c r="M5" s="32"/>
      <c r="N5" s="32"/>
      <c r="O5" s="32"/>
      <c r="P5" s="32"/>
      <c r="Q5" s="32"/>
      <c r="R5" s="32"/>
      <c r="S5" s="32"/>
      <c r="T5" s="32"/>
      <c r="U5" s="32"/>
      <c r="V5" s="32"/>
      <c r="W5" s="32"/>
      <c r="X5" s="32"/>
      <c r="Y5" s="32"/>
      <c r="Z5" s="32"/>
      <c r="AA5" s="32"/>
      <c r="AB5" s="32"/>
      <c r="AC5" s="32"/>
      <c r="AD5" s="3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32"/>
      <c r="BR5" s="32"/>
      <c r="BS5" s="32"/>
      <c r="BT5" s="32"/>
      <c r="BU5" s="32"/>
      <c r="BV5" s="32"/>
      <c r="BW5" s="32"/>
      <c r="BX5" s="32"/>
      <c r="BY5" s="98"/>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32"/>
      <c r="F8" s="32"/>
      <c r="G8" s="32"/>
      <c r="H8" s="32"/>
      <c r="I8" s="32"/>
      <c r="J8" s="32"/>
      <c r="K8" s="3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8"/>
      <c r="CY13" s="8"/>
      <c r="CZ13" s="8"/>
      <c r="DA13" s="8"/>
      <c r="DB13" s="8"/>
      <c r="DC13" s="8"/>
      <c r="DD13" s="8"/>
      <c r="DE13" s="8"/>
      <c r="DF13" s="8"/>
      <c r="DG13" s="8"/>
      <c r="DH13" s="8"/>
      <c r="DI13" s="8"/>
      <c r="DJ13" s="8"/>
      <c r="DK13" s="8"/>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8"/>
      <c r="CY14" s="8"/>
      <c r="CZ14" s="8"/>
      <c r="DA14" s="8"/>
      <c r="DB14" s="8"/>
      <c r="DC14" s="8"/>
      <c r="DD14" s="8"/>
      <c r="DE14" s="8"/>
      <c r="DF14" s="8"/>
      <c r="DG14" s="8"/>
      <c r="DH14" s="8"/>
      <c r="DI14" s="8"/>
      <c r="DJ14" s="8"/>
      <c r="DK14" s="8"/>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8"/>
      <c r="CY15" s="8"/>
      <c r="CZ15" s="8"/>
      <c r="DA15" s="8"/>
      <c r="DB15" s="8"/>
      <c r="DC15" s="8"/>
      <c r="DD15" s="8"/>
      <c r="DE15" s="8"/>
      <c r="DF15" s="8"/>
      <c r="DG15" s="8"/>
      <c r="DH15" s="8"/>
      <c r="DI15" s="8"/>
      <c r="DJ15" s="8"/>
      <c r="DK15" s="8"/>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8"/>
      <c r="CY16" s="8"/>
      <c r="CZ16" s="8"/>
      <c r="DA16" s="8"/>
      <c r="DB16" s="8"/>
      <c r="DC16" s="8"/>
      <c r="DD16" s="8"/>
      <c r="DE16" s="8"/>
      <c r="DF16" s="8"/>
      <c r="DG16" s="8"/>
      <c r="DH16" s="8"/>
      <c r="DI16" s="8"/>
      <c r="DJ16" s="8"/>
      <c r="DK16" s="8"/>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495</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97"/>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8"/>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IF(調査票1校目2校目!BI365=1,"",調査票1校目2校目!BK348)</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8"/>
      <c r="CS68" s="76"/>
      <c r="CT68" s="62"/>
      <c r="CU68" s="62"/>
      <c r="CV68" s="62"/>
      <c r="CW68" s="62"/>
    </row>
    <row r="69" spans="4:101" customFormat="1" ht="16.5" customHeight="1" thickTop="1" x14ac:dyDescent="0.2">
      <c r="CS69" s="81"/>
      <c r="CT69" s="63"/>
      <c r="CU69" s="63"/>
      <c r="CV69" s="103"/>
      <c r="CW69" s="103"/>
    </row>
    <row r="70" spans="4:101" customFormat="1" ht="9.75" customHeight="1" x14ac:dyDescent="0.2">
      <c r="CS70" s="81"/>
      <c r="CT70" s="63"/>
      <c r="CU70" s="6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63"/>
      <c r="CU71" s="6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63"/>
      <c r="CU72" s="6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63"/>
      <c r="CU73" s="6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63"/>
      <c r="CU74" s="6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63"/>
      <c r="CU75" s="6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63"/>
      <c r="CU76" s="6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63"/>
      <c r="CU77" s="6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63"/>
      <c r="CU78" s="6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63"/>
      <c r="CU79" s="6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63"/>
      <c r="CU80" s="6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63"/>
      <c r="CU81" s="6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63"/>
      <c r="CU82" s="6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63"/>
      <c r="CU83" s="6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63"/>
      <c r="CU84" s="6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63"/>
      <c r="CU85" s="6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63"/>
      <c r="CU86" s="6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63"/>
      <c r="CU87" s="6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63"/>
      <c r="CU88" s="6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63"/>
      <c r="CU89" s="6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63"/>
      <c r="CU90" s="6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63"/>
      <c r="CU91" s="6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63"/>
      <c r="CU92" s="6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63"/>
      <c r="CU93" s="6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63"/>
      <c r="CU94" s="6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63"/>
      <c r="CU95" s="6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63"/>
      <c r="CU96" s="6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63"/>
      <c r="CU97" s="6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63"/>
      <c r="CU98" s="6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63"/>
      <c r="CU99" s="6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63"/>
      <c r="CU100" s="6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63"/>
      <c r="CU101" s="6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63"/>
      <c r="CU102" s="6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63"/>
      <c r="CU103" s="6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63"/>
      <c r="CU104" s="6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63"/>
      <c r="CU105" s="6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63"/>
      <c r="CU106" s="6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63"/>
      <c r="CU107" s="6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63"/>
      <c r="CU109" s="6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63"/>
      <c r="CU110" s="6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63"/>
      <c r="CU111" s="6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63"/>
      <c r="CU112" s="6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IF(調査票1校目2校目!BI365=1,"",調査票1校目2校目!BK348)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63"/>
      <c r="CU115" s="6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63"/>
      <c r="CU117" s="6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63"/>
      <c r="CU118" s="6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63"/>
      <c r="CU119" s="6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63"/>
      <c r="CU120" s="6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63"/>
      <c r="CU121" s="6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63"/>
      <c r="CU122" s="6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63"/>
      <c r="CU123" s="6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63"/>
      <c r="CU124" s="6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63"/>
      <c r="CU125" s="6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63"/>
      <c r="CU126" s="6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63"/>
      <c r="CU127" s="6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63"/>
      <c r="CU128" s="6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63"/>
      <c r="CU129" s="6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63"/>
      <c r="CU130" s="6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63"/>
      <c r="CU131" s="6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63"/>
      <c r="CU132" s="6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63"/>
      <c r="CU133" s="6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63"/>
      <c r="CU134" s="6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63"/>
      <c r="CU135" s="6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63"/>
      <c r="CU136" s="6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63"/>
      <c r="CU137" s="6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63"/>
      <c r="CU138" s="6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63"/>
      <c r="CU139" s="6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63"/>
      <c r="CU140" s="6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63"/>
      <c r="CU141" s="6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63"/>
      <c r="CU142" s="6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63"/>
      <c r="CU143" s="6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63"/>
      <c r="CU144" s="6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63"/>
      <c r="CU145" s="6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63"/>
      <c r="CU146" s="6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63"/>
      <c r="CU147" s="6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63"/>
      <c r="CU148" s="6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63"/>
      <c r="CU149" s="6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63"/>
      <c r="CU150" s="6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63"/>
      <c r="CU152" s="6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63"/>
      <c r="CU153" s="6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63"/>
      <c r="CU154" s="6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63"/>
      <c r="CU155" s="6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6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63"/>
      <c r="CU157" s="6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63"/>
      <c r="CU158" s="6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63"/>
      <c r="CU159" s="63"/>
      <c r="CV159" s="103"/>
      <c r="CW159" s="103"/>
    </row>
    <row r="160" spans="5:101" customFormat="1" ht="15" customHeight="1" x14ac:dyDescent="0.2">
      <c r="BI160" s="1204" t="str">
        <f>IF(調査票1校目2校目!BI365=1,"",調査票1校目2校目!BK348)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63"/>
      <c r="CU160" s="6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6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63"/>
      <c r="CU162" s="6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63"/>
      <c r="CU163" s="6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63"/>
      <c r="CU164" s="6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63"/>
      <c r="CU165" s="6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63"/>
      <c r="CU166" s="6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63"/>
      <c r="CU167" s="6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3" t="s">
        <v>389</v>
      </c>
      <c r="BL169" s="134"/>
      <c r="BM169" s="134"/>
      <c r="BN169" s="134"/>
      <c r="BO169" s="134"/>
      <c r="BP169" s="134"/>
      <c r="BQ169" s="134"/>
      <c r="BR169" s="134"/>
      <c r="BS169" s="134"/>
      <c r="BT169" s="134"/>
      <c r="BU169" s="134"/>
      <c r="BV169" s="134"/>
      <c r="BW169" s="134"/>
      <c r="BX169" s="134"/>
      <c r="BY169" s="134"/>
      <c r="BZ169" s="134"/>
      <c r="CA169" s="135"/>
      <c r="CB169" s="133" t="s">
        <v>389</v>
      </c>
      <c r="CC169" s="134"/>
      <c r="CD169" s="134"/>
      <c r="CE169" s="134"/>
      <c r="CF169" s="134"/>
      <c r="CG169" s="134"/>
      <c r="CH169" s="134"/>
      <c r="CI169" s="134"/>
      <c r="CJ169" s="134"/>
      <c r="CK169" s="134"/>
      <c r="CL169" s="134"/>
      <c r="CM169" s="134"/>
      <c r="CN169" s="134"/>
      <c r="CO169" s="134"/>
      <c r="CP169" s="134"/>
      <c r="CQ169" s="134"/>
      <c r="CR169" s="136"/>
      <c r="CS169" s="81"/>
      <c r="CT169" s="67"/>
      <c r="CU169" s="67"/>
      <c r="CV169" s="67"/>
      <c r="CW169" s="67"/>
      <c r="DB169" s="8"/>
      <c r="DC169" s="8"/>
      <c r="DD169" s="8"/>
      <c r="DE169" s="8"/>
      <c r="DF169" s="8"/>
      <c r="DG169" s="8"/>
      <c r="DH169" s="8"/>
      <c r="DI169" s="8"/>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8"/>
      <c r="DC170" s="8"/>
      <c r="DD170" s="8"/>
      <c r="DE170" s="8"/>
      <c r="DF170" s="8"/>
      <c r="DG170" s="8"/>
      <c r="DH170" s="8"/>
      <c r="DI170" s="8"/>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8"/>
      <c r="DC171" s="8"/>
      <c r="DD171" s="8"/>
      <c r="DE171" s="8"/>
      <c r="DF171" s="8"/>
      <c r="DG171" s="8"/>
      <c r="DH171" s="8"/>
      <c r="DI171" s="8"/>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8"/>
      <c r="DC172" s="8"/>
      <c r="DD172" s="8"/>
      <c r="DE172" s="8"/>
      <c r="DF172" s="8"/>
      <c r="DG172" s="8"/>
      <c r="DH172" s="8"/>
      <c r="DI172" s="8"/>
      <c r="DJ172" s="8"/>
      <c r="DK172" s="8"/>
      <c r="DL172" s="8"/>
      <c r="DM172" s="8"/>
      <c r="DN172" s="8"/>
      <c r="DO172" s="8"/>
    </row>
    <row r="173" spans="4:119" s="32" customFormat="1" ht="24.9" customHeight="1" x14ac:dyDescent="0.2">
      <c r="D173" s="1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32" customFormat="1" ht="24.9" customHeight="1" x14ac:dyDescent="0.2">
      <c r="D174" s="1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32" customFormat="1" ht="24.9" customHeight="1" x14ac:dyDescent="0.2">
      <c r="D175" s="1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32" customFormat="1" ht="24.9" customHeight="1" x14ac:dyDescent="0.2">
      <c r="D176" s="1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4:101" s="32" customFormat="1" ht="24.9" customHeight="1" x14ac:dyDescent="0.2">
      <c r="D177" s="1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4:101" s="32" customFormat="1" ht="30" customHeight="1" thickBot="1" x14ac:dyDescent="0.25">
      <c r="D178" s="102"/>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4:101" s="32" customFormat="1" ht="24.9" customHeight="1" thickTop="1" x14ac:dyDescent="0.2">
      <c r="D179" s="1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4:101" s="32" customFormat="1" ht="24.9" customHeight="1" x14ac:dyDescent="0.2">
      <c r="D180" s="1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4:101" s="32" customFormat="1" ht="24.9" customHeight="1" x14ac:dyDescent="0.2">
      <c r="D181" s="1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4:101" s="32" customFormat="1" ht="24.9" customHeight="1" x14ac:dyDescent="0.2">
      <c r="D182" s="1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4:101" s="32" customFormat="1" ht="30" customHeight="1" thickBot="1" x14ac:dyDescent="0.25">
      <c r="D183" s="102"/>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4:101" s="32" customFormat="1" ht="54.9" customHeight="1" thickTop="1" thickBot="1" x14ac:dyDescent="0.25">
      <c r="D184" s="102"/>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4: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4:101" s="32" customFormat="1" ht="24.9" customHeight="1" thickTop="1" x14ac:dyDescent="0.2">
      <c r="D186" s="1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4:101" s="32" customFormat="1" ht="24.9" customHeight="1" x14ac:dyDescent="0.2">
      <c r="D187" s="1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4:101" s="32" customFormat="1" ht="30" customHeight="1" thickBot="1" x14ac:dyDescent="0.25">
      <c r="D188" s="102"/>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4:101" s="32" customFormat="1" ht="24.9" customHeight="1" thickTop="1" x14ac:dyDescent="0.2">
      <c r="D189" s="1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4:101" s="32" customFormat="1" ht="24.9" customHeight="1" x14ac:dyDescent="0.2">
      <c r="D190" s="1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4:101" s="32" customFormat="1" ht="30" customHeight="1" thickBot="1" x14ac:dyDescent="0.25">
      <c r="D191" s="102"/>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4:101" s="32" customFormat="1" ht="54.9" customHeight="1" thickTop="1" thickBot="1" x14ac:dyDescent="0.25">
      <c r="D192" s="102"/>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4: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4:101" s="32" customFormat="1" ht="24.9" customHeight="1" thickTop="1" x14ac:dyDescent="0.2">
      <c r="D194" s="1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4:101" s="32" customFormat="1" ht="24.9" customHeight="1" x14ac:dyDescent="0.2">
      <c r="D195" s="1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4:101" s="32" customFormat="1" ht="24.9" customHeight="1" x14ac:dyDescent="0.2">
      <c r="D196" s="1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4:101" s="32" customFormat="1" ht="24.9" customHeight="1" x14ac:dyDescent="0.2">
      <c r="D197" s="1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4:101" s="32" customFormat="1" ht="30" customHeight="1" thickBot="1" x14ac:dyDescent="0.25">
      <c r="D198" s="102"/>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4:101" s="32" customFormat="1" ht="24.9" customHeight="1" thickTop="1" x14ac:dyDescent="0.2">
      <c r="D199" s="1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4:101" s="32" customFormat="1" ht="24.9" customHeight="1" x14ac:dyDescent="0.2">
      <c r="D200" s="1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4:101" s="32" customFormat="1" ht="30" customHeight="1" thickBot="1" x14ac:dyDescent="0.25">
      <c r="D201" s="102"/>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4:101" s="32" customFormat="1" ht="54.9" customHeight="1" thickTop="1" thickBot="1" x14ac:dyDescent="0.25">
      <c r="D202" s="102"/>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4: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4: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4: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4: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4:101" s="32" customFormat="1" ht="39.9" customHeight="1" thickBot="1" x14ac:dyDescent="0.25">
      <c r="D207" s="102"/>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9"/>
      <c r="CB207" s="102"/>
      <c r="CC207" s="102"/>
      <c r="CD207" s="102"/>
      <c r="CE207" s="102"/>
      <c r="CF207" s="102"/>
      <c r="CG207" s="102"/>
      <c r="CH207" s="102"/>
      <c r="CI207" s="102"/>
      <c r="CJ207" s="102"/>
      <c r="CK207" s="102"/>
      <c r="CL207" s="102"/>
      <c r="CM207" s="102"/>
      <c r="CN207" s="102"/>
      <c r="CO207" s="102"/>
      <c r="CP207" s="102"/>
      <c r="CQ207" s="102"/>
      <c r="CR207" s="19"/>
      <c r="CS207" s="85"/>
      <c r="CT207" s="73"/>
      <c r="CU207" s="73"/>
      <c r="CV207" s="73"/>
      <c r="CW207" s="73"/>
    </row>
    <row r="208" spans="4:101" s="32" customFormat="1" ht="39.9" customHeight="1" thickBot="1" x14ac:dyDescent="0.25">
      <c r="D208" s="102"/>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AU208" s="102"/>
      <c r="AV208" s="102"/>
      <c r="AW208" s="102"/>
      <c r="AX208" s="102"/>
      <c r="AY208" s="102"/>
      <c r="AZ208" s="102"/>
      <c r="BA208" s="102"/>
      <c r="BB208" s="102"/>
      <c r="BC208" s="102"/>
      <c r="BD208" s="102"/>
      <c r="BE208" s="102"/>
      <c r="BF208" s="102"/>
      <c r="BG208" s="102"/>
      <c r="BH208" s="102"/>
      <c r="BI208" s="102"/>
      <c r="BJ208" s="102"/>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32" customFormat="1" ht="39.9" customHeight="1" thickBot="1" x14ac:dyDescent="0.25">
      <c r="D209" s="102"/>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AU209" s="102"/>
      <c r="AV209" s="102"/>
      <c r="AW209" s="102"/>
      <c r="AX209" s="102"/>
      <c r="AY209" s="102"/>
      <c r="AZ209" s="102"/>
      <c r="BA209" s="102"/>
      <c r="BB209" s="102"/>
      <c r="BC209" s="102"/>
      <c r="BD209" s="102"/>
      <c r="BE209" s="102"/>
      <c r="BF209" s="102"/>
      <c r="BG209" s="102"/>
      <c r="BH209" s="102"/>
      <c r="BI209" s="102"/>
      <c r="BJ209" s="102"/>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32" customFormat="1" ht="15" customHeight="1" thickTop="1" x14ac:dyDescent="0.2">
      <c r="D210" s="102"/>
      <c r="E210" s="2"/>
      <c r="F210" s="102"/>
      <c r="G210" s="102"/>
      <c r="H210" s="102"/>
      <c r="I210" s="102"/>
      <c r="J210" s="29"/>
      <c r="K210" s="102"/>
      <c r="L210" s="22"/>
      <c r="M210" s="22"/>
      <c r="N210" s="22"/>
      <c r="O210" s="102"/>
      <c r="P210" s="6"/>
      <c r="Q210" s="102"/>
      <c r="R210" s="102"/>
      <c r="S210" s="102"/>
      <c r="T210"/>
      <c r="U210"/>
      <c r="V210"/>
      <c r="W210"/>
      <c r="X210"/>
      <c r="Y210" s="102"/>
      <c r="Z210" s="102"/>
      <c r="AA210" s="102"/>
      <c r="AB210" s="102"/>
      <c r="AC210"/>
      <c r="AD210"/>
      <c r="AE210"/>
      <c r="AF210"/>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203" t="str">
        <f>IF(調査票1校目2校目!BI365=1,"",調査票1校目2校目!BK348)</f>
        <v/>
      </c>
      <c r="BL210" s="1203"/>
      <c r="BM210" s="1203"/>
      <c r="BN210" s="1203"/>
      <c r="BO210" s="1203"/>
      <c r="BP210" s="1203"/>
      <c r="BQ210" s="1203"/>
      <c r="BR210" s="1203"/>
      <c r="BS210" s="1203"/>
      <c r="BT210" s="1203"/>
      <c r="BU210" s="1203"/>
      <c r="BV210" s="1203"/>
      <c r="BW210" s="1203"/>
      <c r="BX210" s="1203"/>
      <c r="BY210" s="1203"/>
      <c r="BZ210" s="1203"/>
      <c r="CA210" s="1203"/>
      <c r="CB210" s="102"/>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166:CR166"/>
    <mergeCell ref="Y130:AP130"/>
    <mergeCell ref="AQ130:BH130"/>
    <mergeCell ref="Y134:AP134"/>
    <mergeCell ref="AQ134:BH134"/>
    <mergeCell ref="AC181:AS181"/>
    <mergeCell ref="AT181:BJ181"/>
    <mergeCell ref="AC180:AS180"/>
    <mergeCell ref="BK180:CA180"/>
    <mergeCell ref="CB180:CR180"/>
    <mergeCell ref="K178:AB178"/>
    <mergeCell ref="K172:AB172"/>
    <mergeCell ref="AC172:AS172"/>
    <mergeCell ref="Y152:AP152"/>
    <mergeCell ref="CA149:CR149"/>
    <mergeCell ref="H150:X150"/>
    <mergeCell ref="Y150:AP150"/>
    <mergeCell ref="AQ150:BH150"/>
    <mergeCell ref="BI150:BZ150"/>
    <mergeCell ref="CA150:CR150"/>
    <mergeCell ref="CA145:CR145"/>
    <mergeCell ref="E153:X153"/>
    <mergeCell ref="CA157:CR157"/>
    <mergeCell ref="BI159:BZ159"/>
    <mergeCell ref="CA159:CR159"/>
    <mergeCell ref="CC160:CQ160"/>
    <mergeCell ref="D163:CR163"/>
    <mergeCell ref="K188:AB188"/>
    <mergeCell ref="AC188:AS188"/>
    <mergeCell ref="AT188:BJ188"/>
    <mergeCell ref="BK188:CA188"/>
    <mergeCell ref="K176:AB176"/>
    <mergeCell ref="AC176:AS176"/>
    <mergeCell ref="K177:AB177"/>
    <mergeCell ref="AC177:AS177"/>
    <mergeCell ref="K187:AB187"/>
    <mergeCell ref="AC187:AS187"/>
    <mergeCell ref="K182:AB182"/>
    <mergeCell ref="AC182:AS182"/>
    <mergeCell ref="H184:AB184"/>
    <mergeCell ref="AC184:AS184"/>
    <mergeCell ref="K180:AB180"/>
    <mergeCell ref="CB186:CR186"/>
    <mergeCell ref="BK172:CA172"/>
    <mergeCell ref="CB176:CR176"/>
    <mergeCell ref="CB177:CR177"/>
    <mergeCell ref="AT176:BJ176"/>
    <mergeCell ref="BK176:CA176"/>
    <mergeCell ref="AT187:BJ187"/>
    <mergeCell ref="BK187:CA187"/>
    <mergeCell ref="CB187:CR187"/>
    <mergeCell ref="AT182:BJ182"/>
    <mergeCell ref="BK182:CA182"/>
    <mergeCell ref="CB182:CR182"/>
    <mergeCell ref="CB183:CR183"/>
    <mergeCell ref="AT184:BJ184"/>
    <mergeCell ref="CB184:CR184"/>
    <mergeCell ref="CB179:CR179"/>
    <mergeCell ref="AT180:BJ180"/>
    <mergeCell ref="CB178:CR178"/>
    <mergeCell ref="AT172:BJ172"/>
    <mergeCell ref="BK184:CA184"/>
    <mergeCell ref="AT177:BJ177"/>
    <mergeCell ref="BK177:CA177"/>
    <mergeCell ref="CC210:CQ210"/>
    <mergeCell ref="E208:AB208"/>
    <mergeCell ref="AC208:AS208"/>
    <mergeCell ref="BK208:CA209"/>
    <mergeCell ref="CB208:CR209"/>
    <mergeCell ref="E209:AB209"/>
    <mergeCell ref="AC209:AS209"/>
    <mergeCell ref="BK194:CA194"/>
    <mergeCell ref="BK195:CA195"/>
    <mergeCell ref="CB195:CR195"/>
    <mergeCell ref="BK196:CA196"/>
    <mergeCell ref="CB196:CR196"/>
    <mergeCell ref="BK197:CA197"/>
    <mergeCell ref="CB197:CR197"/>
    <mergeCell ref="BK201:CA201"/>
    <mergeCell ref="CB201:CR201"/>
    <mergeCell ref="AC196:AS196"/>
    <mergeCell ref="AT196:BJ196"/>
    <mergeCell ref="AC197:AS197"/>
    <mergeCell ref="AT197:BJ197"/>
    <mergeCell ref="BI115:BZ115"/>
    <mergeCell ref="BI160:BZ160"/>
    <mergeCell ref="BK210:CA210"/>
    <mergeCell ref="E206:AB206"/>
    <mergeCell ref="AC206:AS206"/>
    <mergeCell ref="AT206:BJ206"/>
    <mergeCell ref="BK206:CA206"/>
    <mergeCell ref="CA130:CR130"/>
    <mergeCell ref="AT198:BJ198"/>
    <mergeCell ref="BK198:CA198"/>
    <mergeCell ref="CB198:CR198"/>
    <mergeCell ref="CB202:CR202"/>
    <mergeCell ref="CB199:CR199"/>
    <mergeCell ref="K200:AB200"/>
    <mergeCell ref="AC200:AS200"/>
    <mergeCell ref="AT200:BJ200"/>
    <mergeCell ref="BK200:CA200"/>
    <mergeCell ref="CB200:CR200"/>
    <mergeCell ref="H199:J201"/>
    <mergeCell ref="K199:AB199"/>
    <mergeCell ref="AC199:AS199"/>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AT199:BJ199"/>
    <mergeCell ref="BK199:CA199"/>
    <mergeCell ref="K201:AB201"/>
    <mergeCell ref="H202:AB202"/>
    <mergeCell ref="AC202:AS202"/>
    <mergeCell ref="AT202:BJ202"/>
    <mergeCell ref="BK202:CA202"/>
    <mergeCell ref="AC201:AS201"/>
    <mergeCell ref="AT201:BJ201"/>
    <mergeCell ref="AT191:BJ191"/>
    <mergeCell ref="BK191:CA191"/>
    <mergeCell ref="CB191:CR191"/>
    <mergeCell ref="K196:AB196"/>
    <mergeCell ref="K197:AB197"/>
    <mergeCell ref="E186:G192"/>
    <mergeCell ref="H186:J188"/>
    <mergeCell ref="K186:AB186"/>
    <mergeCell ref="AC186:AS186"/>
    <mergeCell ref="K189:AB189"/>
    <mergeCell ref="CB192:CR192"/>
    <mergeCell ref="CB188:CR188"/>
    <mergeCell ref="AT186:BJ186"/>
    <mergeCell ref="BK186:CA186"/>
    <mergeCell ref="CB189:CR189"/>
    <mergeCell ref="BK190:CA190"/>
    <mergeCell ref="CB190:CR190"/>
    <mergeCell ref="K191:AB191"/>
    <mergeCell ref="AC191:AS191"/>
    <mergeCell ref="E194:G202"/>
    <mergeCell ref="H194:J198"/>
    <mergeCell ref="K194:AB194"/>
    <mergeCell ref="AC194:AS194"/>
    <mergeCell ref="AT194:BJ194"/>
    <mergeCell ref="K198:AB198"/>
    <mergeCell ref="AC198:AS198"/>
    <mergeCell ref="K179:AB179"/>
    <mergeCell ref="AC179:AS179"/>
    <mergeCell ref="AT179:BJ179"/>
    <mergeCell ref="BK179:CA179"/>
    <mergeCell ref="BK181:CA181"/>
    <mergeCell ref="CB181:CR181"/>
    <mergeCell ref="AC192:AS192"/>
    <mergeCell ref="AT192:BJ192"/>
    <mergeCell ref="BK192:CA192"/>
    <mergeCell ref="K190:AB190"/>
    <mergeCell ref="AC190:AS190"/>
    <mergeCell ref="AT190:BJ190"/>
    <mergeCell ref="AC189:AS189"/>
    <mergeCell ref="AT189:BJ189"/>
    <mergeCell ref="BK189:CA189"/>
    <mergeCell ref="H192:AB192"/>
    <mergeCell ref="H189:J191"/>
    <mergeCell ref="CB194:CR194"/>
    <mergeCell ref="K195:AB195"/>
    <mergeCell ref="AC195:AS195"/>
    <mergeCell ref="AT195:BJ195"/>
    <mergeCell ref="K181:AB181"/>
    <mergeCell ref="H179:J183"/>
    <mergeCell ref="AH164:BR164"/>
    <mergeCell ref="BZ164:CR164"/>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CB170:CR171"/>
    <mergeCell ref="E165:AP165"/>
    <mergeCell ref="AV165:BU167"/>
    <mergeCell ref="BZ165:CR165"/>
    <mergeCell ref="E166:AP167"/>
    <mergeCell ref="BI168:CR168"/>
    <mergeCell ref="AC178:AS178"/>
    <mergeCell ref="AT178:BJ178"/>
    <mergeCell ref="BK178:CA178"/>
    <mergeCell ref="E148:G150"/>
    <mergeCell ref="H148:X148"/>
    <mergeCell ref="E169:AB171"/>
    <mergeCell ref="AC169:AS170"/>
    <mergeCell ref="AT169:BJ170"/>
    <mergeCell ref="BK170:CA171"/>
    <mergeCell ref="AC171:AS171"/>
    <mergeCell ref="AT171:BJ171"/>
    <mergeCell ref="BK174:CA174"/>
    <mergeCell ref="K174:AB174"/>
    <mergeCell ref="AC174:AS174"/>
    <mergeCell ref="AT174:BJ174"/>
    <mergeCell ref="E172:G184"/>
    <mergeCell ref="H172:J178"/>
    <mergeCell ref="K183:AB183"/>
    <mergeCell ref="AC183:AS183"/>
    <mergeCell ref="AT183:BJ183"/>
    <mergeCell ref="BK183:CA183"/>
    <mergeCell ref="E156:X156"/>
    <mergeCell ref="Y156:AP156"/>
    <mergeCell ref="E157:X157"/>
    <mergeCell ref="Y157:AP157"/>
    <mergeCell ref="AQ157:BH157"/>
    <mergeCell ref="BI157:BZ157"/>
    <mergeCell ref="E147:X147"/>
    <mergeCell ref="Y147:AP147"/>
    <mergeCell ref="AQ147:BH147"/>
    <mergeCell ref="BI147:BZ147"/>
    <mergeCell ref="CA147:CR147"/>
    <mergeCell ref="H146:X146"/>
    <mergeCell ref="Y146:AP146"/>
    <mergeCell ref="AQ146:BH146"/>
    <mergeCell ref="BI146:BZ146"/>
    <mergeCell ref="CA146:CR146"/>
    <mergeCell ref="Y153:AP153"/>
    <mergeCell ref="E154:X154"/>
    <mergeCell ref="Y154:AP154"/>
    <mergeCell ref="E155:X155"/>
    <mergeCell ref="Y155:AP155"/>
    <mergeCell ref="E151:X151"/>
    <mergeCell ref="Y151:AP151"/>
    <mergeCell ref="AQ151:BH151"/>
    <mergeCell ref="BI151:BZ151"/>
    <mergeCell ref="CA151:CR151"/>
    <mergeCell ref="E152:X152"/>
    <mergeCell ref="Y138:AP138"/>
    <mergeCell ref="AQ138:BH138"/>
    <mergeCell ref="BI138:BZ138"/>
    <mergeCell ref="CA138:CR138"/>
    <mergeCell ref="E139:X139"/>
    <mergeCell ref="Y139:AP139"/>
    <mergeCell ref="AQ139:BH139"/>
    <mergeCell ref="BI139:BZ139"/>
    <mergeCell ref="CA139:CR139"/>
    <mergeCell ref="Y148:AP148"/>
    <mergeCell ref="AQ148:BH148"/>
    <mergeCell ref="BI148:BZ148"/>
    <mergeCell ref="CA148:CR148"/>
    <mergeCell ref="H149:X149"/>
    <mergeCell ref="Y149:AP149"/>
    <mergeCell ref="AQ149:BH149"/>
    <mergeCell ref="BI149:BZ149"/>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AQ144:BH144"/>
    <mergeCell ref="BI144:BZ144"/>
    <mergeCell ref="E143:G146"/>
    <mergeCell ref="H143:X143"/>
    <mergeCell ref="Y143:AP143"/>
    <mergeCell ref="AQ143:BH143"/>
    <mergeCell ref="BI143:BZ143"/>
    <mergeCell ref="CA143:CR143"/>
    <mergeCell ref="H144:X144"/>
    <mergeCell ref="Y144:AP144"/>
    <mergeCell ref="BI133:BZ133"/>
    <mergeCell ref="K135:X135"/>
    <mergeCell ref="Y135:AP135"/>
    <mergeCell ref="AQ135:BH135"/>
    <mergeCell ref="BI135:BZ135"/>
    <mergeCell ref="BI134:BZ134"/>
    <mergeCell ref="CA134:CR134"/>
    <mergeCell ref="AQ128:BH128"/>
    <mergeCell ref="BI128:BZ128"/>
    <mergeCell ref="K131:X131"/>
    <mergeCell ref="Y131:AP131"/>
    <mergeCell ref="AQ131:BH131"/>
    <mergeCell ref="BI131:BZ131"/>
    <mergeCell ref="CA131:CR131"/>
    <mergeCell ref="E140:X140"/>
    <mergeCell ref="Y140:AP140"/>
    <mergeCell ref="AQ140:BH140"/>
    <mergeCell ref="BI140:BZ140"/>
    <mergeCell ref="CA140:CR140"/>
    <mergeCell ref="H137:X137"/>
    <mergeCell ref="Y137:AP137"/>
    <mergeCell ref="AQ137:BH137"/>
    <mergeCell ref="BI137:BZ137"/>
    <mergeCell ref="CA137:CR137"/>
    <mergeCell ref="H138:X138"/>
    <mergeCell ref="E128:G138"/>
    <mergeCell ref="H136:X136"/>
    <mergeCell ref="Y136:AP136"/>
    <mergeCell ref="AQ136:BH136"/>
    <mergeCell ref="BI136:BZ136"/>
    <mergeCell ref="CA136:CR136"/>
    <mergeCell ref="CA133:CR133"/>
    <mergeCell ref="K134:X134"/>
    <mergeCell ref="CA135:CR135"/>
    <mergeCell ref="AQ133:BH133"/>
    <mergeCell ref="H133:J135"/>
    <mergeCell ref="K133:X133"/>
    <mergeCell ref="Y133:AP133"/>
    <mergeCell ref="CC115:CQ115"/>
    <mergeCell ref="E118:CR118"/>
    <mergeCell ref="CA127:CR127"/>
    <mergeCell ref="BI123:CR123"/>
    <mergeCell ref="CA125:CR126"/>
    <mergeCell ref="Y126:AP126"/>
    <mergeCell ref="AQ126:BH126"/>
    <mergeCell ref="BI130:BZ130"/>
    <mergeCell ref="H132:X132"/>
    <mergeCell ref="Y132:AP132"/>
    <mergeCell ref="AQ132:BH132"/>
    <mergeCell ref="BI132:BZ132"/>
    <mergeCell ref="CA132:CR132"/>
    <mergeCell ref="H128:X128"/>
    <mergeCell ref="Y128:AP128"/>
    <mergeCell ref="CA128:CR128"/>
    <mergeCell ref="H129:J131"/>
    <mergeCell ref="K129:X129"/>
    <mergeCell ref="Y129:AP129"/>
    <mergeCell ref="AQ129:BH129"/>
    <mergeCell ref="BI129:BZ129"/>
    <mergeCell ref="CA129:CR129"/>
    <mergeCell ref="K130:X130"/>
    <mergeCell ref="E124:X126"/>
    <mergeCell ref="E127:X127"/>
    <mergeCell ref="Y127:AP127"/>
    <mergeCell ref="AQ127:BH127"/>
    <mergeCell ref="AH119:BR119"/>
    <mergeCell ref="BI127:BZ127"/>
    <mergeCell ref="BZ119:CR119"/>
    <mergeCell ref="E120:AP120"/>
    <mergeCell ref="AV120:BU122"/>
    <mergeCell ref="BZ120:CR120"/>
    <mergeCell ref="E121:AP122"/>
    <mergeCell ref="Y124:AP125"/>
    <mergeCell ref="AQ124:BH125"/>
    <mergeCell ref="BI124:BZ124"/>
    <mergeCell ref="CA124:CR124"/>
    <mergeCell ref="BI125:BZ126"/>
    <mergeCell ref="BZ121:CR121"/>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10:X110"/>
    <mergeCell ref="Y110:AP110"/>
    <mergeCell ref="E111:X111"/>
    <mergeCell ref="Y111:AP111"/>
    <mergeCell ref="E112:X112"/>
    <mergeCell ref="Y112:AP112"/>
    <mergeCell ref="E113:X113"/>
    <mergeCell ref="Y113:AP113"/>
    <mergeCell ref="BI114:BZ114"/>
    <mergeCell ref="CA114:CR114"/>
    <mergeCell ref="E102:X102"/>
    <mergeCell ref="Y102:AP102"/>
    <mergeCell ref="AQ102:BH102"/>
    <mergeCell ref="BI102:BZ102"/>
    <mergeCell ref="CA102:CR102"/>
    <mergeCell ref="E103:X103"/>
    <mergeCell ref="Y103:AP103"/>
    <mergeCell ref="AQ103:BH103"/>
    <mergeCell ref="BI103:BZ103"/>
    <mergeCell ref="CA103:CR103"/>
    <mergeCell ref="E104:X104"/>
    <mergeCell ref="Y104:AP104"/>
    <mergeCell ref="AQ104:BH104"/>
    <mergeCell ref="BI104:BZ104"/>
    <mergeCell ref="CA104:CR104"/>
    <mergeCell ref="E105:G107"/>
    <mergeCell ref="H105:J105"/>
    <mergeCell ref="K105:X105"/>
    <mergeCell ref="Y105:AP105"/>
    <mergeCell ref="AQ105:BH105"/>
    <mergeCell ref="BI105:BZ105"/>
    <mergeCell ref="CA105:CR105"/>
    <mergeCell ref="H106:J106"/>
    <mergeCell ref="K106:X106"/>
    <mergeCell ref="Y106:AP106"/>
    <mergeCell ref="AQ106:BH106"/>
    <mergeCell ref="BI106:BZ106"/>
    <mergeCell ref="CA106:CR106"/>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E98:X98"/>
    <mergeCell ref="Y98:AP98"/>
    <mergeCell ref="AQ98:BH98"/>
    <mergeCell ref="BI98:BZ98"/>
    <mergeCell ref="CA98:CR98"/>
    <mergeCell ref="L96:X96"/>
    <mergeCell ref="Y96:AP96"/>
    <mergeCell ref="AQ96:BH96"/>
    <mergeCell ref="BI96:BZ96"/>
    <mergeCell ref="CA96:CR96"/>
    <mergeCell ref="H97:J97"/>
    <mergeCell ref="K97:X97"/>
    <mergeCell ref="Y97:AP97"/>
    <mergeCell ref="AQ97:BH97"/>
    <mergeCell ref="BI97:BZ97"/>
    <mergeCell ref="H93:J93"/>
    <mergeCell ref="K93:X93"/>
    <mergeCell ref="Y93:AP93"/>
    <mergeCell ref="AQ93:BH93"/>
    <mergeCell ref="BI93:BZ93"/>
    <mergeCell ref="CA93:CR93"/>
    <mergeCell ref="E92:G97"/>
    <mergeCell ref="H92:J92"/>
    <mergeCell ref="K92:X92"/>
    <mergeCell ref="Y92:AP92"/>
    <mergeCell ref="AQ92:BH92"/>
    <mergeCell ref="BI92:BZ92"/>
    <mergeCell ref="H94:J96"/>
    <mergeCell ref="K94:X94"/>
    <mergeCell ref="Y94:AP94"/>
    <mergeCell ref="AQ94:BH94"/>
    <mergeCell ref="CA97:CR97"/>
    <mergeCell ref="BI94:BZ94"/>
    <mergeCell ref="CA94:CR94"/>
    <mergeCell ref="K95:X95"/>
    <mergeCell ref="Y95:AP95"/>
    <mergeCell ref="AQ95:BH95"/>
    <mergeCell ref="BI95:BZ95"/>
    <mergeCell ref="CA95:CR95"/>
    <mergeCell ref="BI88:BZ88"/>
    <mergeCell ref="CA88:CR88"/>
    <mergeCell ref="H89:J89"/>
    <mergeCell ref="K89:X89"/>
    <mergeCell ref="Y89:AP89"/>
    <mergeCell ref="AQ89:BH89"/>
    <mergeCell ref="BI89:BZ89"/>
    <mergeCell ref="CA89:CR89"/>
    <mergeCell ref="CA92:CR92"/>
    <mergeCell ref="E90:X90"/>
    <mergeCell ref="Y90:AP90"/>
    <mergeCell ref="AQ90:BH90"/>
    <mergeCell ref="BI90:BZ90"/>
    <mergeCell ref="CA90:CR90"/>
    <mergeCell ref="E91:X91"/>
    <mergeCell ref="Y91:AP91"/>
    <mergeCell ref="AQ91:BH91"/>
    <mergeCell ref="BI91:BZ91"/>
    <mergeCell ref="CA91:CR91"/>
    <mergeCell ref="E88:G89"/>
    <mergeCell ref="H88:J88"/>
    <mergeCell ref="K88:X88"/>
    <mergeCell ref="Y88:AP88"/>
    <mergeCell ref="AQ88:BH88"/>
    <mergeCell ref="CA82:CR82"/>
    <mergeCell ref="E87:X87"/>
    <mergeCell ref="Y87:AP87"/>
    <mergeCell ref="AQ87:BH87"/>
    <mergeCell ref="BI87:BZ87"/>
    <mergeCell ref="CA87:CR87"/>
    <mergeCell ref="BI86:BZ86"/>
    <mergeCell ref="CA86:CR86"/>
    <mergeCell ref="H85:J85"/>
    <mergeCell ref="K85:X85"/>
    <mergeCell ref="Y85:AP85"/>
    <mergeCell ref="AQ85:BH85"/>
    <mergeCell ref="BI85:BZ85"/>
    <mergeCell ref="CA85:CR85"/>
    <mergeCell ref="H86:J86"/>
    <mergeCell ref="K86:X86"/>
    <mergeCell ref="Y86:AP86"/>
    <mergeCell ref="AQ86:BH86"/>
    <mergeCell ref="H82:J82"/>
    <mergeCell ref="K82:X82"/>
    <mergeCell ref="Y82:AP82"/>
    <mergeCell ref="AQ82:BH82"/>
    <mergeCell ref="BI82:BZ82"/>
    <mergeCell ref="BI76:CR76"/>
    <mergeCell ref="E77:X79"/>
    <mergeCell ref="Y77:AP78"/>
    <mergeCell ref="AQ77:BH78"/>
    <mergeCell ref="BI77:BZ77"/>
    <mergeCell ref="CA77:CR77"/>
    <mergeCell ref="BI78:BZ79"/>
    <mergeCell ref="CA78:CR79"/>
    <mergeCell ref="Y79:AP79"/>
    <mergeCell ref="AQ79:BH79"/>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BI81:BZ81"/>
    <mergeCell ref="CA81:CR81"/>
    <mergeCell ref="E71:CR71"/>
    <mergeCell ref="AH72:BR72"/>
    <mergeCell ref="BZ72:CR72"/>
    <mergeCell ref="E73:AP73"/>
    <mergeCell ref="BZ73:CR73"/>
    <mergeCell ref="E74:AP75"/>
    <mergeCell ref="K67:P68"/>
    <mergeCell ref="Q67:AP68"/>
    <mergeCell ref="AQ67:AW68"/>
    <mergeCell ref="AX67:BB68"/>
    <mergeCell ref="BC67:BD68"/>
    <mergeCell ref="BE67:BI68"/>
    <mergeCell ref="BJ67:BK68"/>
    <mergeCell ref="BL67:BP68"/>
    <mergeCell ref="CC68:CQ68"/>
    <mergeCell ref="D65:J68"/>
    <mergeCell ref="K65:P66"/>
    <mergeCell ref="Q65:AP66"/>
    <mergeCell ref="AQ65:AW66"/>
    <mergeCell ref="AX65:BB66"/>
    <mergeCell ref="BC65:BD66"/>
    <mergeCell ref="AV73:BU75"/>
    <mergeCell ref="BZ74:CR74"/>
    <mergeCell ref="BE65:BI66"/>
    <mergeCell ref="BJ65:BK66"/>
    <mergeCell ref="BL65:BP66"/>
    <mergeCell ref="BR64:CQ65"/>
    <mergeCell ref="BO62:CE62"/>
    <mergeCell ref="T63:AI63"/>
    <mergeCell ref="AR63:BF63"/>
    <mergeCell ref="BO63:CE63"/>
    <mergeCell ref="L59:S63"/>
    <mergeCell ref="T59:AI59"/>
    <mergeCell ref="AJ59:AQ63"/>
    <mergeCell ref="AR59:BF59"/>
    <mergeCell ref="BO59:CE59"/>
    <mergeCell ref="T60:AI60"/>
    <mergeCell ref="AR60:BF60"/>
    <mergeCell ref="BO60:CE60"/>
    <mergeCell ref="T61:AI61"/>
    <mergeCell ref="AR61:BF61"/>
    <mergeCell ref="BO61:CE61"/>
    <mergeCell ref="T62:AI62"/>
    <mergeCell ref="BG58:BN63"/>
    <mergeCell ref="BO58:CE58"/>
    <mergeCell ref="BR66:CA67"/>
    <mergeCell ref="CB66:CI67"/>
    <mergeCell ref="CJ66:CQ67"/>
    <mergeCell ref="CE53:CF55"/>
    <mergeCell ref="CG53:CK55"/>
    <mergeCell ref="L53:S55"/>
    <mergeCell ref="D49:K51"/>
    <mergeCell ref="CE52:CL52"/>
    <mergeCell ref="CM52:CR52"/>
    <mergeCell ref="BI50:BR50"/>
    <mergeCell ref="L51:U51"/>
    <mergeCell ref="V51:AE51"/>
    <mergeCell ref="AF51:AN51"/>
    <mergeCell ref="AO51:AX51"/>
    <mergeCell ref="AY51:BH51"/>
    <mergeCell ref="BI51:BR51"/>
    <mergeCell ref="AW54:BB54"/>
    <mergeCell ref="T53:AA55"/>
    <mergeCell ref="AB53:AI55"/>
    <mergeCell ref="AJ53:AV55"/>
    <mergeCell ref="AW53:BB53"/>
    <mergeCell ref="BC53:BJ53"/>
    <mergeCell ref="BK53:BR53"/>
    <mergeCell ref="BZ53:CD55"/>
    <mergeCell ref="BC54:BJ54"/>
    <mergeCell ref="BZ49:CF51"/>
    <mergeCell ref="CG49:CI51"/>
    <mergeCell ref="CN47:CR47"/>
    <mergeCell ref="BI49:BR49"/>
    <mergeCell ref="BS49:BY51"/>
    <mergeCell ref="CL53:CM55"/>
    <mergeCell ref="CN53:CR55"/>
    <mergeCell ref="D52:K63"/>
    <mergeCell ref="L52:AA52"/>
    <mergeCell ref="AB52:AV52"/>
    <mergeCell ref="AW52:BR52"/>
    <mergeCell ref="BS52:BY55"/>
    <mergeCell ref="BZ52:CD52"/>
    <mergeCell ref="L56:AI56"/>
    <mergeCell ref="AJ56:BF56"/>
    <mergeCell ref="BG56:CE56"/>
    <mergeCell ref="L57:AI57"/>
    <mergeCell ref="AJ57:BF57"/>
    <mergeCell ref="BG57:CE57"/>
    <mergeCell ref="L58:S58"/>
    <mergeCell ref="T58:AI58"/>
    <mergeCell ref="AJ58:AQ58"/>
    <mergeCell ref="AR58:BF58"/>
    <mergeCell ref="BK54:BR54"/>
    <mergeCell ref="AW55:BR55"/>
    <mergeCell ref="AR62:BF62"/>
    <mergeCell ref="CJ49:CR51"/>
    <mergeCell ref="L50:U50"/>
    <mergeCell ref="V50:AE50"/>
    <mergeCell ref="AF50:AN50"/>
    <mergeCell ref="AO50:AX50"/>
    <mergeCell ref="AY50:BH50"/>
    <mergeCell ref="L49:U49"/>
    <mergeCell ref="V49:AE49"/>
    <mergeCell ref="AF49:AN49"/>
    <mergeCell ref="AO49:AX49"/>
    <mergeCell ref="AY49:BH49"/>
    <mergeCell ref="D30:K41"/>
    <mergeCell ref="BK32:BR32"/>
    <mergeCell ref="AW33:BR33"/>
    <mergeCell ref="BS30:BY33"/>
    <mergeCell ref="BZ30:CD30"/>
    <mergeCell ref="CE30:CL30"/>
    <mergeCell ref="L36:S36"/>
    <mergeCell ref="D46:K48"/>
    <mergeCell ref="L46:BJ46"/>
    <mergeCell ref="BK46:BR46"/>
    <mergeCell ref="BS46:BY48"/>
    <mergeCell ref="BZ46:CC46"/>
    <mergeCell ref="CD46:CH46"/>
    <mergeCell ref="BK48:BR48"/>
    <mergeCell ref="BZ48:CR48"/>
    <mergeCell ref="CI46:CM46"/>
    <mergeCell ref="CN46:CR46"/>
    <mergeCell ref="L47:S48"/>
    <mergeCell ref="T47:T48"/>
    <mergeCell ref="U47:BJ48"/>
    <mergeCell ref="BK47:BR47"/>
    <mergeCell ref="BZ47:CC47"/>
    <mergeCell ref="CD47:CH47"/>
    <mergeCell ref="CI47:CM47"/>
    <mergeCell ref="CA44:CH44"/>
    <mergeCell ref="CJ44:CQ44"/>
    <mergeCell ref="D45:K45"/>
    <mergeCell ref="L45:AV45"/>
    <mergeCell ref="BZ45:CH45"/>
    <mergeCell ref="CI45:CR45"/>
    <mergeCell ref="D44:K44"/>
    <mergeCell ref="L44:AV44"/>
    <mergeCell ref="AW44:AY45"/>
    <mergeCell ref="AZ44:BF45"/>
    <mergeCell ref="BG44:BR45"/>
    <mergeCell ref="BS44:BY45"/>
    <mergeCell ref="T41:AI41"/>
    <mergeCell ref="AR41:BF41"/>
    <mergeCell ref="BO41:CE41"/>
    <mergeCell ref="BO36:CE36"/>
    <mergeCell ref="T38:AI38"/>
    <mergeCell ref="AR38:BF38"/>
    <mergeCell ref="BO38:CE38"/>
    <mergeCell ref="T39:AI39"/>
    <mergeCell ref="L37:S41"/>
    <mergeCell ref="T37:AI37"/>
    <mergeCell ref="AJ37:AQ41"/>
    <mergeCell ref="AR37:BF37"/>
    <mergeCell ref="BO37:CE37"/>
    <mergeCell ref="T36:AI36"/>
    <mergeCell ref="AJ36:AQ36"/>
    <mergeCell ref="AR36:BF36"/>
    <mergeCell ref="BG36:BN41"/>
    <mergeCell ref="AR39:BF39"/>
    <mergeCell ref="BO39:CE39"/>
    <mergeCell ref="T40:AI40"/>
    <mergeCell ref="AR40:BF40"/>
    <mergeCell ref="BO40:CE40"/>
    <mergeCell ref="CM30:CR30"/>
    <mergeCell ref="CG31:CK33"/>
    <mergeCell ref="CL31:CM33"/>
    <mergeCell ref="CN31:CR33"/>
    <mergeCell ref="CG27:CI29"/>
    <mergeCell ref="CJ27:CR29"/>
    <mergeCell ref="BS24:BY26"/>
    <mergeCell ref="BZ24:CC24"/>
    <mergeCell ref="L30:AA30"/>
    <mergeCell ref="AB30:AV30"/>
    <mergeCell ref="AW30:BR30"/>
    <mergeCell ref="BK31:BR31"/>
    <mergeCell ref="AW32:BB32"/>
    <mergeCell ref="BC32:BJ32"/>
    <mergeCell ref="CD24:CH24"/>
    <mergeCell ref="CI24:CM24"/>
    <mergeCell ref="BZ26:CR26"/>
    <mergeCell ref="CN24:CR24"/>
    <mergeCell ref="L25:S26"/>
    <mergeCell ref="T25:T26"/>
    <mergeCell ref="U25:BJ26"/>
    <mergeCell ref="BK25:BR25"/>
    <mergeCell ref="BZ25:CC25"/>
    <mergeCell ref="CD25:CH25"/>
    <mergeCell ref="CI25:CM25"/>
    <mergeCell ref="CN25:CR25"/>
    <mergeCell ref="D27:K29"/>
    <mergeCell ref="L27:U27"/>
    <mergeCell ref="V27:AE27"/>
    <mergeCell ref="AF27:AN27"/>
    <mergeCell ref="AO27:AX27"/>
    <mergeCell ref="AY27:BH27"/>
    <mergeCell ref="BI27:BR27"/>
    <mergeCell ref="BS27:BY29"/>
    <mergeCell ref="BZ27:CF29"/>
    <mergeCell ref="AF29:AN29"/>
    <mergeCell ref="AO29:AX29"/>
    <mergeCell ref="AY29:BH29"/>
    <mergeCell ref="BI29:BR29"/>
    <mergeCell ref="L28:U28"/>
    <mergeCell ref="V28:AE28"/>
    <mergeCell ref="AF28:AN28"/>
    <mergeCell ref="AO28:AX28"/>
    <mergeCell ref="AY28:BH28"/>
    <mergeCell ref="L29:U29"/>
    <mergeCell ref="V29:AE29"/>
    <mergeCell ref="BI28:BR28"/>
    <mergeCell ref="D24:K26"/>
    <mergeCell ref="D18:K19"/>
    <mergeCell ref="L18:BR18"/>
    <mergeCell ref="L19:S19"/>
    <mergeCell ref="U19:BR19"/>
    <mergeCell ref="BZ19:CD19"/>
    <mergeCell ref="CE19:CF19"/>
    <mergeCell ref="CG19:CK19"/>
    <mergeCell ref="CL19:CM19"/>
    <mergeCell ref="BS15:BY16"/>
    <mergeCell ref="BZ15:CF16"/>
    <mergeCell ref="CG15:CI16"/>
    <mergeCell ref="CJ15:CR16"/>
    <mergeCell ref="D16:K17"/>
    <mergeCell ref="L16:S17"/>
    <mergeCell ref="T16:T17"/>
    <mergeCell ref="U16:BR17"/>
    <mergeCell ref="BZ17:CD18"/>
    <mergeCell ref="CN19:CR19"/>
    <mergeCell ref="L22:AV22"/>
    <mergeCell ref="AW22:AY23"/>
    <mergeCell ref="AZ22:BF23"/>
    <mergeCell ref="BG22:BR23"/>
    <mergeCell ref="BS22:BY23"/>
    <mergeCell ref="BZ22:CH22"/>
    <mergeCell ref="CI22:CR22"/>
    <mergeCell ref="D23:K23"/>
    <mergeCell ref="L23:AV23"/>
    <mergeCell ref="BZ23:CH23"/>
    <mergeCell ref="CI23:CR23"/>
    <mergeCell ref="BK24:BR24"/>
    <mergeCell ref="D2:CR2"/>
    <mergeCell ref="BZ4:CR4"/>
    <mergeCell ref="AE5:BP5"/>
    <mergeCell ref="BZ5:CR5"/>
    <mergeCell ref="AH6:BN6"/>
    <mergeCell ref="BR68:CB68"/>
    <mergeCell ref="CN13:CR13"/>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CN12:CR12"/>
    <mergeCell ref="AZ13:BI13"/>
    <mergeCell ref="D22:K22"/>
    <mergeCell ref="BZ6:CR6"/>
    <mergeCell ref="BK26:BR26"/>
    <mergeCell ref="D12:K13"/>
    <mergeCell ref="L12:T13"/>
    <mergeCell ref="U12:AR13"/>
    <mergeCell ref="AS12:AY13"/>
    <mergeCell ref="AZ12:BI12"/>
    <mergeCell ref="BJ12:BR12"/>
    <mergeCell ref="CE17:CL18"/>
    <mergeCell ref="CM17:CR18"/>
    <mergeCell ref="AH8:BN8"/>
    <mergeCell ref="BS8:BY11"/>
    <mergeCell ref="BZ8:CH8"/>
    <mergeCell ref="CI8:CR8"/>
    <mergeCell ref="AH9:BN9"/>
    <mergeCell ref="BZ9:CH10"/>
    <mergeCell ref="CI9:CR10"/>
    <mergeCell ref="BZ11:CR11"/>
    <mergeCell ref="BJ13:BR13"/>
    <mergeCell ref="BZ13:CC13"/>
    <mergeCell ref="CD13:CH13"/>
    <mergeCell ref="CI13:CM13"/>
    <mergeCell ref="BS17:BY19"/>
    <mergeCell ref="L24:BJ24"/>
    <mergeCell ref="AJ34:BF34"/>
    <mergeCell ref="BG34:CE34"/>
    <mergeCell ref="L35:AI35"/>
    <mergeCell ref="AJ35:BF35"/>
    <mergeCell ref="BG35:CE35"/>
    <mergeCell ref="L31:S33"/>
    <mergeCell ref="T31:AA33"/>
    <mergeCell ref="AB31:AI33"/>
    <mergeCell ref="AJ31:AV33"/>
    <mergeCell ref="BZ31:CD33"/>
    <mergeCell ref="CE31:CF33"/>
    <mergeCell ref="AW31:BB31"/>
    <mergeCell ref="BC31:BJ31"/>
    <mergeCell ref="L34:AI34"/>
  </mergeCells>
  <phoneticPr fontId="2"/>
  <conditionalFormatting sqref="AZ22">
    <cfRule type="expression" dxfId="395" priority="44" stopIfTrue="1">
      <formula>AND(L23&lt;&gt;"",AZ22="")</formula>
    </cfRule>
  </conditionalFormatting>
  <conditionalFormatting sqref="L34:AI35 L36:S41">
    <cfRule type="expression" dxfId="394" priority="43">
      <formula>$AZ$22=""</formula>
    </cfRule>
  </conditionalFormatting>
  <conditionalFormatting sqref="L34:AI35 L36:S41">
    <cfRule type="expression" dxfId="393" priority="42">
      <formula>$AZ$22=" "</formula>
    </cfRule>
  </conditionalFormatting>
  <conditionalFormatting sqref="L34:AI35 L36:S41">
    <cfRule type="expression" dxfId="392" priority="41">
      <formula>$AZ$22="　"</formula>
    </cfRule>
  </conditionalFormatting>
  <conditionalFormatting sqref="L35:AI35 L36:S41">
    <cfRule type="expression" dxfId="391" priority="40">
      <formula>$AZ$22="G"</formula>
    </cfRule>
  </conditionalFormatting>
  <conditionalFormatting sqref="L34:AI34">
    <cfRule type="expression" dxfId="390" priority="39">
      <formula>$AZ$22="G"</formula>
    </cfRule>
  </conditionalFormatting>
  <conditionalFormatting sqref="AJ34:BF35 AJ36:AQ41 BG36:BN41">
    <cfRule type="expression" dxfId="389" priority="38">
      <formula>$AZ$22="H"</formula>
    </cfRule>
  </conditionalFormatting>
  <conditionalFormatting sqref="AJ34:BF35 AJ36:AQ36 BG36:BN41">
    <cfRule type="expression" dxfId="388" priority="37">
      <formula>$AZ$22="G"</formula>
    </cfRule>
  </conditionalFormatting>
  <conditionalFormatting sqref="AJ34:BF35 AJ36:AQ36 BG36:BN41">
    <cfRule type="expression" dxfId="387" priority="36">
      <formula>$AZ$22="R"</formula>
    </cfRule>
  </conditionalFormatting>
  <conditionalFormatting sqref="AJ37:AQ41">
    <cfRule type="expression" dxfId="386" priority="34">
      <formula>$AZ$22="R"</formula>
    </cfRule>
    <cfRule type="expression" dxfId="385" priority="35">
      <formula>$AZ$22="G"</formula>
    </cfRule>
  </conditionalFormatting>
  <conditionalFormatting sqref="BG34:CE35">
    <cfRule type="expression" dxfId="384" priority="33">
      <formula>$AZ$22="H"</formula>
    </cfRule>
  </conditionalFormatting>
  <conditionalFormatting sqref="BG34:CE35">
    <cfRule type="expression" dxfId="383" priority="32">
      <formula>$AZ$22="G"</formula>
    </cfRule>
  </conditionalFormatting>
  <conditionalFormatting sqref="BG34:CE35">
    <cfRule type="expression" dxfId="382" priority="31">
      <formula>$AZ$22="R"</formula>
    </cfRule>
  </conditionalFormatting>
  <conditionalFormatting sqref="AZ44">
    <cfRule type="expression" dxfId="381" priority="30" stopIfTrue="1">
      <formula>AND(L45&lt;&gt;"",AZ44="")</formula>
    </cfRule>
  </conditionalFormatting>
  <conditionalFormatting sqref="AJ34:BF35 AJ36:AQ41">
    <cfRule type="expression" dxfId="380" priority="29">
      <formula>$AZ$22="P"</formula>
    </cfRule>
  </conditionalFormatting>
  <conditionalFormatting sqref="AJ34:BF35 AJ36:AQ41">
    <cfRule type="expression" dxfId="379" priority="28">
      <formula>$AZ$22="Q"</formula>
    </cfRule>
  </conditionalFormatting>
  <conditionalFormatting sqref="L56:AI57 L58:S63 AJ58:AQ63">
    <cfRule type="expression" dxfId="378" priority="27">
      <formula>$AZ$44=""</formula>
    </cfRule>
  </conditionalFormatting>
  <conditionalFormatting sqref="L56:AI57 L58:S63 AJ58:AQ63">
    <cfRule type="expression" dxfId="377" priority="26">
      <formula>$AZ$44=" "</formula>
    </cfRule>
  </conditionalFormatting>
  <conditionalFormatting sqref="L56:AI57 L58:S63 AJ58:AQ63">
    <cfRule type="expression" dxfId="376" priority="25">
      <formula>$AZ$44="　"</formula>
    </cfRule>
  </conditionalFormatting>
  <conditionalFormatting sqref="L56:AI57 L58:S63">
    <cfRule type="expression" dxfId="375" priority="24">
      <formula>$AZ$44="G"</formula>
    </cfRule>
  </conditionalFormatting>
  <conditionalFormatting sqref="AJ56:BF57">
    <cfRule type="expression" dxfId="374" priority="23">
      <formula>$AZ$44=""</formula>
    </cfRule>
  </conditionalFormatting>
  <conditionalFormatting sqref="AJ56:BF57">
    <cfRule type="expression" dxfId="373" priority="22">
      <formula>$AZ$44=" "</formula>
    </cfRule>
  </conditionalFormatting>
  <conditionalFormatting sqref="AJ56:BF57">
    <cfRule type="expression" dxfId="372" priority="21">
      <formula>$AZ$44="　"</formula>
    </cfRule>
  </conditionalFormatting>
  <conditionalFormatting sqref="AJ56:BF57 AJ58:AQ63">
    <cfRule type="expression" dxfId="371" priority="20">
      <formula>$AZ$44="N"</formula>
    </cfRule>
  </conditionalFormatting>
  <conditionalFormatting sqref="BG56:CE57 BG58:BN63">
    <cfRule type="expression" dxfId="370" priority="19">
      <formula>$AZ$44="H"</formula>
    </cfRule>
  </conditionalFormatting>
  <conditionalFormatting sqref="BG56:CE57 BG58:BN63">
    <cfRule type="expression" dxfId="369" priority="18">
      <formula>$AZ$44="G"</formula>
    </cfRule>
  </conditionalFormatting>
  <conditionalFormatting sqref="BG56:CE57 BG58:BN63">
    <cfRule type="expression" dxfId="368" priority="17">
      <formula>$AZ$44="R"</formula>
    </cfRule>
  </conditionalFormatting>
  <conditionalFormatting sqref="BZ27:CR29">
    <cfRule type="expression" dxfId="367" priority="16">
      <formula>$BK$25=2</formula>
    </cfRule>
  </conditionalFormatting>
  <conditionalFormatting sqref="L24:BJ24 T25:BJ26">
    <cfRule type="expression" dxfId="366" priority="15">
      <formula>$BK$25=2</formula>
    </cfRule>
  </conditionalFormatting>
  <conditionalFormatting sqref="L46:BJ48 BZ49:CR51">
    <cfRule type="expression" dxfId="365" priority="14">
      <formula>$BK$47=2</formula>
    </cfRule>
  </conditionalFormatting>
  <conditionalFormatting sqref="AY50:BH51">
    <cfRule type="expression" dxfId="364" priority="9">
      <formula>$AZ$44="R"</formula>
    </cfRule>
    <cfRule type="expression" dxfId="363" priority="10">
      <formula>$AZ$44="Q"</formula>
    </cfRule>
    <cfRule type="expression" dxfId="362" priority="11">
      <formula>$AZ$44="P"</formula>
    </cfRule>
    <cfRule type="expression" dxfId="361" priority="12">
      <formula>$AZ$44="N"</formula>
    </cfRule>
    <cfRule type="expression" dxfId="360" priority="13">
      <formula>$AZ$44="H"</formula>
    </cfRule>
  </conditionalFormatting>
  <conditionalFormatting sqref="AY28:BH29">
    <cfRule type="expression" dxfId="359" priority="4">
      <formula>$AZ$22="R"</formula>
    </cfRule>
    <cfRule type="expression" dxfId="358" priority="5">
      <formula>$AZ$22="Q"</formula>
    </cfRule>
    <cfRule type="expression" dxfId="357" priority="6">
      <formula>$AZ$22="P"</formula>
    </cfRule>
    <cfRule type="expression" dxfId="356" priority="7">
      <formula>$AZ$22="N"</formula>
    </cfRule>
    <cfRule type="expression" dxfId="355" priority="8">
      <formula>$AZ$22="H"</formula>
    </cfRule>
  </conditionalFormatting>
  <conditionalFormatting sqref="L28:BR29">
    <cfRule type="expression" dxfId="354" priority="3">
      <formula>$AB$31=1</formula>
    </cfRule>
  </conditionalFormatting>
  <conditionalFormatting sqref="L50:BR51">
    <cfRule type="expression" dxfId="353" priority="2">
      <formula>$AB$53=1</formula>
    </cfRule>
  </conditionalFormatting>
  <conditionalFormatting sqref="L25:S26">
    <cfRule type="expression" dxfId="352" priority="1">
      <formula>$BK$25=2</formula>
    </cfRule>
  </conditionalFormatting>
  <dataValidations count="42">
    <dataValidation type="whole" errorStyle="warning" operator="lessThanOrEqual" allowBlank="1" showInputMessage="1" showErrorMessage="1" error="プラスの値が入力されました。_x000a_符号を確認してください。" sqref="AT205 AC205 CB205 BK205">
      <formula1>0</formula1>
    </dataValidation>
    <dataValidation errorStyle="warning" operator="greaterThan" allowBlank="1" showInputMessage="1" showErrorMessage="1" sqref="AC207"/>
    <dataValidation type="whole" errorStyle="warning" operator="greaterThanOrEqual" allowBlank="1" showInputMessage="1" showErrorMessage="1" error="マイナスの値が入力されました。_x000a_符号を確認してください。" sqref="AC208">
      <formula1>0</formula1>
    </dataValidation>
    <dataValidation allowBlank="1" showInputMessage="1" showErrorMessage="1" prompt="調査票区分5：貸借対照表「繰越収支差額（ｇ）と一致します" sqref="AC209"/>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type="textLength" imeMode="halfAlpha" operator="equal" allowBlank="1" showInputMessage="1" showErrorMessage="1" errorTitle="入力エラー" error="4桁の数字を入力してください" sqref="BL65:BP68 CN31:CR33 CN53:CR55">
      <formula1>4</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allowBlank="1" showErrorMessage="1" error="１校目の内容がコピーされます。_x000a_ここで入力は不要です。" sqref="CG19:CK19 BZ19:CD19 CI9:CR10"/>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allowBlank="1" showInputMessage="1" showErrorMessage="1" prompt="プルダウンから_x000a_該当する_x000a_都道府県を_x000a_選んでください" sqref="T47:T48 T25:T26 T19"/>
    <dataValidation imeMode="fullKatakana" allowBlank="1" showErrorMessage="1" error="１校目の内容がコピーされます。_x000a_ここで入力は不要です。_x000a_" sqref="U12:AR13"/>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allowBlank="1" showInputMessage="1" showErrorMessage="1" prompt="市区町村名から入力してください_x000a__x000a_例：千代田区富士見1-10-12_x000a__x000a_※「所在地区分」が「2:同じ」の場合は入力不要です" sqref="U25:BJ26 U47"/>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役職名不要" sqref="BZ45:CG45 BZ23:CG23"/>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imeMode="halfAlpha" allowBlank="1" showInputMessage="1" showErrorMessage="1" sqref="BZ121 BZ53:CD55 CG53:CK55 BZ6 CG31:CK33 BZ31:CD33 BE65:BI68 AX65:BB68 CI74 CI166 BZ166 BZ74 CI121"/>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imeMode="halfAlpha" allowBlank="1" showInputMessage="1" showErrorMessage="1" error="１校目の内容がコピーされます。_x000a_ここで入力は不要です。" sqref="BZ9:CH10"/>
    <dataValidation allowBlank="1" showInputMessage="1" showErrorMessage="1" error="１校目の内容がコピーされます。_x000a_ここで入力は不要です。" sqref="AZ13:BI13"/>
    <dataValidation imeMode="fullKatakana" allowBlank="1" showErrorMessage="1" error="１校目の内容がコピーされます。_x000a_ここで入力は不要です。" sqref="BJ13:BR13"/>
    <dataValidation errorStyle="warning" imeMode="fullKatakana" allowBlank="1" showErrorMessage="1" error="１校目の内容がコピーされます。_x000a_ここで入力は不要です。" prompt="漢字の都道府県名を選ぶと、自動で入ります" sqref="L16:S17"/>
    <dataValidation allowBlank="1" showErrorMessage="1" error="１校目の内容がコピーされます。_x000a_ここで入力は不要です。" prompt="プルダウンから_x000a_該当する_x000a_都道府県を_x000a_選んでください" sqref="L19:S19"/>
    <dataValidation imeMode="fullKatakana" allowBlank="1" showErrorMessage="1" prompt="カタカナで入力し、姓と名の間は1文字空けてください_x000a__x000a_※役職名不要" sqref="AZ12:BR12"/>
    <dataValidation type="whole" imeMode="halfAlpha" allowBlank="1" sqref="CN47:CR47 CN25:CR25 CN13:CR13">
      <formula1>1</formula1>
      <formula2>31</formula2>
    </dataValidation>
    <dataValidation type="whole" imeMode="halfAlpha" allowBlank="1" sqref="CI47:CM47 CI25:CM25 CI13:CM13">
      <formula1>1</formula1>
      <formula2>12</formula2>
    </dataValidation>
    <dataValidation type="whole" imeMode="halfAlpha" operator="notBetween" allowBlank="1" sqref="BK32:BR32 BK54:BR54">
      <formula1>1</formula1>
      <formula2>12</formula2>
    </dataValidation>
    <dataValidation imeMode="halfAlpha" allowBlank="1" sqref="BZ13:CC13"/>
    <dataValidation type="whole" imeMode="halfAlpha" allowBlank="1" sqref="CD13:CH13">
      <formula1>0</formula1>
      <formula2>63</formula2>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L47:S48 L25:S26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O243"/>
  <sheetViews>
    <sheetView showGridLines="0" view="pageBreakPreview" topLeftCell="D1" zoomScale="75" zoomScaleNormal="100" zoomScaleSheetLayoutView="75" zoomScalePageLayoutView="70" workbookViewId="0">
      <selection activeCell="BK205" sqref="BK205:CR205"/>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IF(調査票1校目2校目!BI365=1,"",調査票1校目2校目!BK350)</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IF(調査票1校目2校目!BI365=1,"",調査票1校目2校目!BK350)</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IF(調査票1校目2校目!BI365=1,"",調査票1校目2校目!BK350)</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IF(調査票1校目2校目!BI365=1,"",調査票1校目2校目!BK350)</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K210:CA210"/>
    <mergeCell ref="CC210:CQ210"/>
    <mergeCell ref="BI130:BZ130"/>
    <mergeCell ref="CA130:CR130"/>
    <mergeCell ref="BI134:BZ134"/>
    <mergeCell ref="CA134:CR134"/>
    <mergeCell ref="BK181:CA181"/>
    <mergeCell ref="CB181:CR181"/>
    <mergeCell ref="BK196:CA196"/>
    <mergeCell ref="CB196:CR196"/>
    <mergeCell ref="CB199:CR199"/>
    <mergeCell ref="BK190:CA190"/>
    <mergeCell ref="CB190:CR190"/>
    <mergeCell ref="CB186:CR186"/>
    <mergeCell ref="CB174:CR174"/>
    <mergeCell ref="BI168:CR168"/>
    <mergeCell ref="CA157:CR157"/>
    <mergeCell ref="BI159:BZ159"/>
    <mergeCell ref="CA159:CR159"/>
    <mergeCell ref="BI160:BZ160"/>
    <mergeCell ref="CC160:CQ160"/>
    <mergeCell ref="D163:CR163"/>
    <mergeCell ref="E205:AB205"/>
    <mergeCell ref="AC205:AS205"/>
    <mergeCell ref="AT205:BJ205"/>
    <mergeCell ref="BK205:CA205"/>
    <mergeCell ref="CB205:CR205"/>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194:G202"/>
    <mergeCell ref="H194:J198"/>
    <mergeCell ref="AC194:AS194"/>
    <mergeCell ref="AT194:BJ194"/>
    <mergeCell ref="K196:AB196"/>
    <mergeCell ref="K197:AB197"/>
    <mergeCell ref="K201:AB201"/>
    <mergeCell ref="BK197:CA197"/>
    <mergeCell ref="CB197:CR197"/>
    <mergeCell ref="K194:AB194"/>
    <mergeCell ref="BK201:CA201"/>
    <mergeCell ref="CB201:CR201"/>
    <mergeCell ref="H202:AB202"/>
    <mergeCell ref="AC202:AS202"/>
    <mergeCell ref="AT202:BJ202"/>
    <mergeCell ref="BK202:CA202"/>
    <mergeCell ref="CB202:CR202"/>
    <mergeCell ref="H199:J201"/>
    <mergeCell ref="CB200:CR200"/>
    <mergeCell ref="AC201:AS201"/>
    <mergeCell ref="AT201:BJ201"/>
    <mergeCell ref="AT189:BJ189"/>
    <mergeCell ref="BK189:CA189"/>
    <mergeCell ref="CB189:CR189"/>
    <mergeCell ref="K190:AB190"/>
    <mergeCell ref="AC190:AS190"/>
    <mergeCell ref="AT190:BJ190"/>
    <mergeCell ref="H192:AB192"/>
    <mergeCell ref="AC192:AS192"/>
    <mergeCell ref="AT192:BJ192"/>
    <mergeCell ref="BK192:CA192"/>
    <mergeCell ref="CB192:CR192"/>
    <mergeCell ref="BK194:CA194"/>
    <mergeCell ref="CB194:CR194"/>
    <mergeCell ref="K195:AB195"/>
    <mergeCell ref="AC195:AS195"/>
    <mergeCell ref="AT195:BJ195"/>
    <mergeCell ref="BK195:CA195"/>
    <mergeCell ref="CB195:CR195"/>
    <mergeCell ref="K200:AB200"/>
    <mergeCell ref="AC200:AS200"/>
    <mergeCell ref="CB191:CR191"/>
    <mergeCell ref="CB188:CR188"/>
    <mergeCell ref="H189:J191"/>
    <mergeCell ref="K189:AB189"/>
    <mergeCell ref="AC189:AS189"/>
    <mergeCell ref="AT200:BJ200"/>
    <mergeCell ref="BK200:CA200"/>
    <mergeCell ref="AC196:AS196"/>
    <mergeCell ref="AT196:BJ196"/>
    <mergeCell ref="AC197:AS197"/>
    <mergeCell ref="AT197:BJ197"/>
    <mergeCell ref="K198:AB198"/>
    <mergeCell ref="AC198:AS198"/>
    <mergeCell ref="AT198:BJ198"/>
    <mergeCell ref="AT199:BJ199"/>
    <mergeCell ref="BK199:CA199"/>
    <mergeCell ref="BK198:CA198"/>
    <mergeCell ref="CB198:CR198"/>
    <mergeCell ref="K199:AB199"/>
    <mergeCell ref="AC199:AS199"/>
    <mergeCell ref="E186:G192"/>
    <mergeCell ref="H186:J188"/>
    <mergeCell ref="K186:AB186"/>
    <mergeCell ref="AC186:AS186"/>
    <mergeCell ref="AT186:BJ186"/>
    <mergeCell ref="BK186:CA186"/>
    <mergeCell ref="K188:AB188"/>
    <mergeCell ref="AC188:AS188"/>
    <mergeCell ref="AT188:BJ188"/>
    <mergeCell ref="BK188:CA188"/>
    <mergeCell ref="K191:AB191"/>
    <mergeCell ref="AC191:AS191"/>
    <mergeCell ref="AT191:BJ191"/>
    <mergeCell ref="BK191:CA191"/>
    <mergeCell ref="K187:AB187"/>
    <mergeCell ref="AC187:AS187"/>
    <mergeCell ref="AT187:BJ187"/>
    <mergeCell ref="BK187:CA187"/>
    <mergeCell ref="CB183:CR183"/>
    <mergeCell ref="H184:AB184"/>
    <mergeCell ref="AC184:AS184"/>
    <mergeCell ref="AT184:BJ184"/>
    <mergeCell ref="BK184:CA184"/>
    <mergeCell ref="CB184:CR184"/>
    <mergeCell ref="AC181:AS181"/>
    <mergeCell ref="AT181:BJ181"/>
    <mergeCell ref="CB187:CR187"/>
    <mergeCell ref="CB177:CR177"/>
    <mergeCell ref="K178:AB178"/>
    <mergeCell ref="AC178:AS178"/>
    <mergeCell ref="AT178:BJ178"/>
    <mergeCell ref="BK178:CA178"/>
    <mergeCell ref="CB178:CR178"/>
    <mergeCell ref="H179:J183"/>
    <mergeCell ref="K179:AB179"/>
    <mergeCell ref="AC179:AS179"/>
    <mergeCell ref="AT179:BJ179"/>
    <mergeCell ref="BK179:CA179"/>
    <mergeCell ref="K181:AB181"/>
    <mergeCell ref="K182:AB182"/>
    <mergeCell ref="AC182:AS182"/>
    <mergeCell ref="AT182:BJ182"/>
    <mergeCell ref="BK182:CA182"/>
    <mergeCell ref="CB182:CR182"/>
    <mergeCell ref="CB179:CR179"/>
    <mergeCell ref="K180:AB180"/>
    <mergeCell ref="AC180:AS180"/>
    <mergeCell ref="AT180:BJ180"/>
    <mergeCell ref="BK180:CA180"/>
    <mergeCell ref="CB180:CR180"/>
    <mergeCell ref="K183:AB183"/>
    <mergeCell ref="CB175:CR175"/>
    <mergeCell ref="CB172:CR172"/>
    <mergeCell ref="K173:AB173"/>
    <mergeCell ref="AC173:AS173"/>
    <mergeCell ref="AT173:BJ173"/>
    <mergeCell ref="BK173:CA173"/>
    <mergeCell ref="CB173:CR173"/>
    <mergeCell ref="K176:AB176"/>
    <mergeCell ref="AC176:AS176"/>
    <mergeCell ref="AT176:BJ176"/>
    <mergeCell ref="BK176:CA176"/>
    <mergeCell ref="CB176:CR176"/>
    <mergeCell ref="E172:G184"/>
    <mergeCell ref="H172:J178"/>
    <mergeCell ref="K172:AB172"/>
    <mergeCell ref="AC172:AS172"/>
    <mergeCell ref="AT172:BJ172"/>
    <mergeCell ref="BK172:CA172"/>
    <mergeCell ref="K174:AB174"/>
    <mergeCell ref="AC174:AS174"/>
    <mergeCell ref="AT174:BJ174"/>
    <mergeCell ref="BK174:CA174"/>
    <mergeCell ref="K175:AB175"/>
    <mergeCell ref="AC175:AS175"/>
    <mergeCell ref="AT175:BJ175"/>
    <mergeCell ref="BK175:CA175"/>
    <mergeCell ref="K177:AB177"/>
    <mergeCell ref="AC177:AS177"/>
    <mergeCell ref="AT177:BJ177"/>
    <mergeCell ref="BK177:CA177"/>
    <mergeCell ref="AC183:AS183"/>
    <mergeCell ref="AT183:BJ183"/>
    <mergeCell ref="BK183:CA183"/>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BZ166:CR166"/>
    <mergeCell ref="E156:X156"/>
    <mergeCell ref="Y156:AP156"/>
    <mergeCell ref="E157:X157"/>
    <mergeCell ref="Y157:AP157"/>
    <mergeCell ref="AQ157:BH157"/>
    <mergeCell ref="BI157:BZ157"/>
    <mergeCell ref="E153:X153"/>
    <mergeCell ref="Y153:AP153"/>
    <mergeCell ref="E154:X154"/>
    <mergeCell ref="Y154:AP154"/>
    <mergeCell ref="E155:X155"/>
    <mergeCell ref="Y155:AP155"/>
    <mergeCell ref="E152:X152"/>
    <mergeCell ref="Y152:AP152"/>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AQ149:BH149"/>
    <mergeCell ref="BI149:BZ149"/>
    <mergeCell ref="E147:X147"/>
    <mergeCell ref="Y147:AP147"/>
    <mergeCell ref="AQ147:BH147"/>
    <mergeCell ref="BI147:BZ147"/>
    <mergeCell ref="CA147:CR147"/>
    <mergeCell ref="E151:X151"/>
    <mergeCell ref="Y151:AP151"/>
    <mergeCell ref="AQ151:BH151"/>
    <mergeCell ref="BI151:BZ151"/>
    <mergeCell ref="CA151:CR151"/>
    <mergeCell ref="CA144:CR144"/>
    <mergeCell ref="H145:X145"/>
    <mergeCell ref="Y145:AP145"/>
    <mergeCell ref="AQ145:BH145"/>
    <mergeCell ref="BI145:BZ145"/>
    <mergeCell ref="CA145:CR145"/>
    <mergeCell ref="E143:G146"/>
    <mergeCell ref="H143:X143"/>
    <mergeCell ref="Y143:AP143"/>
    <mergeCell ref="AQ143:BH143"/>
    <mergeCell ref="BI143:BZ143"/>
    <mergeCell ref="CA143:CR143"/>
    <mergeCell ref="H144:X144"/>
    <mergeCell ref="Y144:AP144"/>
    <mergeCell ref="AQ144:BH144"/>
    <mergeCell ref="BI144:BZ144"/>
    <mergeCell ref="H146:X146"/>
    <mergeCell ref="Y146:AP146"/>
    <mergeCell ref="AQ146:BH146"/>
    <mergeCell ref="BI146:BZ146"/>
    <mergeCell ref="CA146:CR146"/>
    <mergeCell ref="E141:X141"/>
    <mergeCell ref="Y141:AP141"/>
    <mergeCell ref="AQ141:BH141"/>
    <mergeCell ref="BI141:BZ141"/>
    <mergeCell ref="CA141:CR141"/>
    <mergeCell ref="E142:X142"/>
    <mergeCell ref="Y142:AP142"/>
    <mergeCell ref="AQ142:BH142"/>
    <mergeCell ref="BI142:BZ142"/>
    <mergeCell ref="CA142:CR142"/>
    <mergeCell ref="H137:X137"/>
    <mergeCell ref="Y137:AP137"/>
    <mergeCell ref="AQ137:BH137"/>
    <mergeCell ref="BI137:BZ137"/>
    <mergeCell ref="CA137:CR137"/>
    <mergeCell ref="CA133:CR133"/>
    <mergeCell ref="K134:X134"/>
    <mergeCell ref="H138:X138"/>
    <mergeCell ref="Y138:AP138"/>
    <mergeCell ref="AQ138:BH138"/>
    <mergeCell ref="BI138:BZ138"/>
    <mergeCell ref="CA138:CR138"/>
    <mergeCell ref="K133:X133"/>
    <mergeCell ref="Y133:AP133"/>
    <mergeCell ref="AQ133:BH133"/>
    <mergeCell ref="BI133:BZ133"/>
    <mergeCell ref="K135:X135"/>
    <mergeCell ref="Y135:AP135"/>
    <mergeCell ref="AQ135:BH135"/>
    <mergeCell ref="BI135:BZ135"/>
    <mergeCell ref="CA135:CR135"/>
    <mergeCell ref="E139:X139"/>
    <mergeCell ref="Y139:AP139"/>
    <mergeCell ref="AQ139:BH139"/>
    <mergeCell ref="BI139:BZ139"/>
    <mergeCell ref="CA139:CR139"/>
    <mergeCell ref="E140:X140"/>
    <mergeCell ref="Y140:AP140"/>
    <mergeCell ref="AQ140:BH140"/>
    <mergeCell ref="BI140:BZ140"/>
    <mergeCell ref="CA140:CR140"/>
    <mergeCell ref="AQ127:BH127"/>
    <mergeCell ref="BI127:BZ127"/>
    <mergeCell ref="CA127:CR127"/>
    <mergeCell ref="E128:G138"/>
    <mergeCell ref="H128:X128"/>
    <mergeCell ref="Y128:AP128"/>
    <mergeCell ref="AQ128:BH128"/>
    <mergeCell ref="BI128:BZ128"/>
    <mergeCell ref="K131:X131"/>
    <mergeCell ref="Y131:AP131"/>
    <mergeCell ref="AQ131:BH131"/>
    <mergeCell ref="BI131:BZ131"/>
    <mergeCell ref="CA131:CR131"/>
    <mergeCell ref="CA128:CR128"/>
    <mergeCell ref="H129:J131"/>
    <mergeCell ref="K129:X129"/>
    <mergeCell ref="Y129:AP129"/>
    <mergeCell ref="AQ129:BH129"/>
    <mergeCell ref="H132:X132"/>
    <mergeCell ref="Y132:AP132"/>
    <mergeCell ref="AQ132:BH132"/>
    <mergeCell ref="BI132:BZ132"/>
    <mergeCell ref="CA132:CR132"/>
    <mergeCell ref="H133:J135"/>
    <mergeCell ref="BI129:BZ129"/>
    <mergeCell ref="CA129:CR129"/>
    <mergeCell ref="K130:X130"/>
    <mergeCell ref="H136:X136"/>
    <mergeCell ref="Y136:AP136"/>
    <mergeCell ref="AQ136:BH136"/>
    <mergeCell ref="BI136:BZ136"/>
    <mergeCell ref="CA136:CR136"/>
    <mergeCell ref="BI123:CR123"/>
    <mergeCell ref="E124:X126"/>
    <mergeCell ref="Y124:AP125"/>
    <mergeCell ref="AQ124:BH125"/>
    <mergeCell ref="BI124:BZ124"/>
    <mergeCell ref="CA124:CR124"/>
    <mergeCell ref="BI125:BZ126"/>
    <mergeCell ref="CA125:CR126"/>
    <mergeCell ref="Y126:AP126"/>
    <mergeCell ref="AQ126:BH126"/>
    <mergeCell ref="Y130:AP130"/>
    <mergeCell ref="AQ130:BH130"/>
    <mergeCell ref="Y134:AP134"/>
    <mergeCell ref="AQ134:BH134"/>
    <mergeCell ref="E127:X127"/>
    <mergeCell ref="Y127:AP127"/>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BZ121:CR121"/>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99:X99"/>
    <mergeCell ref="Y99:AP99"/>
    <mergeCell ref="AQ99:BH99"/>
    <mergeCell ref="BI99:BZ99"/>
    <mergeCell ref="CA99:CR99"/>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K100:X100"/>
    <mergeCell ref="Y100:AP100"/>
    <mergeCell ref="AQ100:BH100"/>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Y93:AP93"/>
    <mergeCell ref="AQ93:BH93"/>
    <mergeCell ref="BI93:BZ93"/>
    <mergeCell ref="CA93:CR93"/>
    <mergeCell ref="L96:X96"/>
    <mergeCell ref="Y96:AP96"/>
    <mergeCell ref="AQ96:BH96"/>
    <mergeCell ref="BI96:BZ96"/>
    <mergeCell ref="CA96:CR96"/>
    <mergeCell ref="H97:J97"/>
    <mergeCell ref="K97:X97"/>
    <mergeCell ref="Y97:AP97"/>
    <mergeCell ref="AQ97:BH97"/>
    <mergeCell ref="BI97:BZ97"/>
    <mergeCell ref="H94:J96"/>
    <mergeCell ref="K94:X94"/>
    <mergeCell ref="Y94:AP94"/>
    <mergeCell ref="AQ94:BH94"/>
    <mergeCell ref="H92:J92"/>
    <mergeCell ref="K92:X92"/>
    <mergeCell ref="Y92:AP92"/>
    <mergeCell ref="AQ92:BH92"/>
    <mergeCell ref="BI92:BZ92"/>
    <mergeCell ref="BI88:BZ88"/>
    <mergeCell ref="CA88:CR88"/>
    <mergeCell ref="H89:J89"/>
    <mergeCell ref="K89:X89"/>
    <mergeCell ref="Y89:AP89"/>
    <mergeCell ref="AQ89:BH89"/>
    <mergeCell ref="BI89:BZ89"/>
    <mergeCell ref="CA89:CR89"/>
    <mergeCell ref="E90:X90"/>
    <mergeCell ref="Y90:AP90"/>
    <mergeCell ref="AQ90:BH90"/>
    <mergeCell ref="BI90:BZ90"/>
    <mergeCell ref="CA90:CR90"/>
    <mergeCell ref="E91:X91"/>
    <mergeCell ref="Y91:AP91"/>
    <mergeCell ref="AQ91:BH91"/>
    <mergeCell ref="BI91:BZ91"/>
    <mergeCell ref="CA91:CR91"/>
    <mergeCell ref="E87:X87"/>
    <mergeCell ref="Y87:AP87"/>
    <mergeCell ref="AQ87:BH87"/>
    <mergeCell ref="BI87:BZ87"/>
    <mergeCell ref="CA87:CR87"/>
    <mergeCell ref="E88:G89"/>
    <mergeCell ref="H88:J88"/>
    <mergeCell ref="K88:X88"/>
    <mergeCell ref="Y88:AP88"/>
    <mergeCell ref="AQ88:BH88"/>
    <mergeCell ref="H83:J83"/>
    <mergeCell ref="K83:X83"/>
    <mergeCell ref="Y83:AP83"/>
    <mergeCell ref="AQ83:BH83"/>
    <mergeCell ref="BI83:BZ83"/>
    <mergeCell ref="CA83:CR83"/>
    <mergeCell ref="H86:J86"/>
    <mergeCell ref="K86:X86"/>
    <mergeCell ref="Y86:AP86"/>
    <mergeCell ref="AQ86:BH86"/>
    <mergeCell ref="BI86:BZ86"/>
    <mergeCell ref="CA86:CR86"/>
    <mergeCell ref="H85:J85"/>
    <mergeCell ref="K85:X85"/>
    <mergeCell ref="Y85:AP85"/>
    <mergeCell ref="AQ85:BH85"/>
    <mergeCell ref="BI85:BZ85"/>
    <mergeCell ref="CA85:CR85"/>
    <mergeCell ref="BI81:BZ81"/>
    <mergeCell ref="CA81:CR81"/>
    <mergeCell ref="H82:J82"/>
    <mergeCell ref="K82:X82"/>
    <mergeCell ref="Y82:AP82"/>
    <mergeCell ref="AQ82:BH82"/>
    <mergeCell ref="BI82:BZ82"/>
    <mergeCell ref="CA82:CR8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BI76:CR76"/>
    <mergeCell ref="E77:X79"/>
    <mergeCell ref="Y77:AP78"/>
    <mergeCell ref="AQ77:BH78"/>
    <mergeCell ref="BI77:BZ77"/>
    <mergeCell ref="CA77:CR77"/>
    <mergeCell ref="BI78:BZ79"/>
    <mergeCell ref="CA78:CR79"/>
    <mergeCell ref="Y79:AP79"/>
    <mergeCell ref="AQ79:BH79"/>
    <mergeCell ref="E73:AP73"/>
    <mergeCell ref="AV73:BU75"/>
    <mergeCell ref="BZ73:CR73"/>
    <mergeCell ref="E74:AP75"/>
    <mergeCell ref="D65:J68"/>
    <mergeCell ref="K65:P66"/>
    <mergeCell ref="Q65:AP66"/>
    <mergeCell ref="AQ65:AW66"/>
    <mergeCell ref="AX65:BB66"/>
    <mergeCell ref="BC65:BD66"/>
    <mergeCell ref="CC68:CQ68"/>
    <mergeCell ref="E71:CR71"/>
    <mergeCell ref="AH72:BR72"/>
    <mergeCell ref="BZ72:CR72"/>
    <mergeCell ref="BZ74:CR74"/>
    <mergeCell ref="BR68:CB68"/>
    <mergeCell ref="BR64:CQ65"/>
    <mergeCell ref="BE65:BI66"/>
    <mergeCell ref="BJ65:BK66"/>
    <mergeCell ref="BL65:BP66"/>
    <mergeCell ref="K67:P68"/>
    <mergeCell ref="Q67:AP68"/>
    <mergeCell ref="AQ67:AW68"/>
    <mergeCell ref="AX67:BB68"/>
    <mergeCell ref="D52:K63"/>
    <mergeCell ref="L56:AI56"/>
    <mergeCell ref="L57:AI57"/>
    <mergeCell ref="L58:S58"/>
    <mergeCell ref="T58:AI58"/>
    <mergeCell ref="AJ58:AQ58"/>
    <mergeCell ref="AR58:BF58"/>
    <mergeCell ref="BG58:BN63"/>
    <mergeCell ref="CG53:CK55"/>
    <mergeCell ref="AB52:AV52"/>
    <mergeCell ref="AW52:BR52"/>
    <mergeCell ref="L59:S63"/>
    <mergeCell ref="T59:AI59"/>
    <mergeCell ref="AR59:BF59"/>
    <mergeCell ref="BO62:CE62"/>
    <mergeCell ref="T63:AI63"/>
    <mergeCell ref="AR63:BF63"/>
    <mergeCell ref="BO63:CE63"/>
    <mergeCell ref="AJ59:AQ63"/>
    <mergeCell ref="T60:AI60"/>
    <mergeCell ref="T61:AI61"/>
    <mergeCell ref="T62:AI62"/>
    <mergeCell ref="BO58:CE58"/>
    <mergeCell ref="BR66:CA67"/>
    <mergeCell ref="CB66:CI67"/>
    <mergeCell ref="CJ66:CQ67"/>
    <mergeCell ref="AJ56:BF56"/>
    <mergeCell ref="BG56:CE56"/>
    <mergeCell ref="AJ57:BF57"/>
    <mergeCell ref="BG57:CE57"/>
    <mergeCell ref="BO59:CE59"/>
    <mergeCell ref="AR60:BF60"/>
    <mergeCell ref="BO60:CE60"/>
    <mergeCell ref="AR61:BF61"/>
    <mergeCell ref="BO61:CE61"/>
    <mergeCell ref="AR62:BF62"/>
    <mergeCell ref="BC67:BD68"/>
    <mergeCell ref="BE67:BI68"/>
    <mergeCell ref="BJ67:BK68"/>
    <mergeCell ref="BL67:BP68"/>
    <mergeCell ref="BZ49:CF51"/>
    <mergeCell ref="CG49:CI51"/>
    <mergeCell ref="CJ49:CR51"/>
    <mergeCell ref="L50:U50"/>
    <mergeCell ref="V50:AE50"/>
    <mergeCell ref="AF50:AN50"/>
    <mergeCell ref="AO50:AX50"/>
    <mergeCell ref="AY50:BH50"/>
    <mergeCell ref="BS49:BY51"/>
    <mergeCell ref="CM52:CR52"/>
    <mergeCell ref="L53:S55"/>
    <mergeCell ref="T53:AA55"/>
    <mergeCell ref="AB53:AI55"/>
    <mergeCell ref="AJ53:AV55"/>
    <mergeCell ref="AW53:BB53"/>
    <mergeCell ref="BC53:BJ53"/>
    <mergeCell ref="BK53:BR53"/>
    <mergeCell ref="BZ53:CD55"/>
    <mergeCell ref="L52:AA52"/>
    <mergeCell ref="CL53:CM55"/>
    <mergeCell ref="CN53:CR55"/>
    <mergeCell ref="AW54:BB54"/>
    <mergeCell ref="BC54:BJ54"/>
    <mergeCell ref="BK54:BR54"/>
    <mergeCell ref="AW55:BR55"/>
    <mergeCell ref="BS52:BY55"/>
    <mergeCell ref="BZ52:CD52"/>
    <mergeCell ref="CE53:CF55"/>
    <mergeCell ref="CE52:CL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CN31:CR33"/>
    <mergeCell ref="AW32:BB32"/>
    <mergeCell ref="BC32:BJ32"/>
    <mergeCell ref="BK32:BR32"/>
    <mergeCell ref="AW33:BR33"/>
    <mergeCell ref="BS30:BY33"/>
    <mergeCell ref="BZ30:CD30"/>
    <mergeCell ref="CE30:CL30"/>
    <mergeCell ref="CM30:CR30"/>
    <mergeCell ref="BO36:CE36"/>
    <mergeCell ref="T38:AI38"/>
    <mergeCell ref="AR38:BF38"/>
    <mergeCell ref="BO38:CE38"/>
    <mergeCell ref="T39:AI39"/>
    <mergeCell ref="AR39:BF39"/>
    <mergeCell ref="BO39:CE39"/>
    <mergeCell ref="T40:AI40"/>
    <mergeCell ref="AR40:BF40"/>
    <mergeCell ref="BO40:CE40"/>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L28:U28"/>
    <mergeCell ref="V28:AE28"/>
    <mergeCell ref="AF28:AN28"/>
    <mergeCell ref="AO28:AX28"/>
    <mergeCell ref="AY28:BH28"/>
    <mergeCell ref="BI28:BR28"/>
    <mergeCell ref="L29:U29"/>
    <mergeCell ref="V29:AE29"/>
    <mergeCell ref="L31:S33"/>
    <mergeCell ref="T31:AA33"/>
    <mergeCell ref="AB31:AI33"/>
    <mergeCell ref="AJ31:AV33"/>
    <mergeCell ref="AW31:BB31"/>
    <mergeCell ref="BC31:BJ31"/>
    <mergeCell ref="AF29:AN29"/>
    <mergeCell ref="AO29:AX29"/>
    <mergeCell ref="BZ31:CD33"/>
    <mergeCell ref="CE31:CF33"/>
    <mergeCell ref="D27:K29"/>
    <mergeCell ref="L27:U27"/>
    <mergeCell ref="V27:AE27"/>
    <mergeCell ref="AF27:AN27"/>
    <mergeCell ref="AO27:AX27"/>
    <mergeCell ref="AY27:BH27"/>
    <mergeCell ref="BI27:BR27"/>
    <mergeCell ref="BS27:BY29"/>
    <mergeCell ref="BZ27:CF29"/>
    <mergeCell ref="AY29:BH29"/>
    <mergeCell ref="BI29:BR29"/>
    <mergeCell ref="BZ22:CH22"/>
    <mergeCell ref="CI22:CR22"/>
    <mergeCell ref="D23:K23"/>
    <mergeCell ref="L23:AV23"/>
    <mergeCell ref="BZ23:CH23"/>
    <mergeCell ref="CI23:CR23"/>
    <mergeCell ref="D24:K26"/>
    <mergeCell ref="L24:BJ24"/>
    <mergeCell ref="BK24:BR24"/>
    <mergeCell ref="BS24:BY26"/>
    <mergeCell ref="BZ24:CC24"/>
    <mergeCell ref="CD24:CH24"/>
    <mergeCell ref="CI24:CM24"/>
    <mergeCell ref="CN24:CR24"/>
    <mergeCell ref="L25:S26"/>
    <mergeCell ref="T25:T26"/>
    <mergeCell ref="U25:BJ26"/>
    <mergeCell ref="BK25:BR25"/>
    <mergeCell ref="BZ25:CC25"/>
    <mergeCell ref="CN25:CR25"/>
    <mergeCell ref="CG27:CI29"/>
    <mergeCell ref="D14:K15"/>
    <mergeCell ref="L14:T15"/>
    <mergeCell ref="U14:AR15"/>
    <mergeCell ref="AS14:AY15"/>
    <mergeCell ref="D22:K22"/>
    <mergeCell ref="L22:AV22"/>
    <mergeCell ref="AW22:AY23"/>
    <mergeCell ref="AZ22:BF23"/>
    <mergeCell ref="BG22:BR23"/>
    <mergeCell ref="D16:K17"/>
    <mergeCell ref="L16:S17"/>
    <mergeCell ref="T16:T17"/>
    <mergeCell ref="U16:BR17"/>
    <mergeCell ref="BS17:BY19"/>
    <mergeCell ref="BZ17:CD18"/>
    <mergeCell ref="CE17:CL18"/>
    <mergeCell ref="BS15:BY16"/>
    <mergeCell ref="CD25:CH25"/>
    <mergeCell ref="CI25:CM25"/>
    <mergeCell ref="BK26:BR26"/>
    <mergeCell ref="BZ26:CR26"/>
    <mergeCell ref="CJ27:CR29"/>
    <mergeCell ref="BS22:BY23"/>
    <mergeCell ref="CM17:CR18"/>
    <mergeCell ref="D18:K19"/>
    <mergeCell ref="L18:BR18"/>
    <mergeCell ref="L19:S19"/>
    <mergeCell ref="U19:BR19"/>
    <mergeCell ref="BZ19:CD19"/>
    <mergeCell ref="CE19:CF19"/>
    <mergeCell ref="CG19:CK19"/>
    <mergeCell ref="CL19:CM19"/>
    <mergeCell ref="CN19:CR19"/>
    <mergeCell ref="BJ14:BR14"/>
    <mergeCell ref="BZ14:CR14"/>
    <mergeCell ref="AZ15:BI15"/>
    <mergeCell ref="BJ15:BR15"/>
    <mergeCell ref="BS12:BY14"/>
    <mergeCell ref="BZ12:CC12"/>
    <mergeCell ref="CD12:CH12"/>
    <mergeCell ref="CI12:CM12"/>
    <mergeCell ref="CN12:CR12"/>
    <mergeCell ref="AZ13:BI13"/>
    <mergeCell ref="BJ13:BR13"/>
    <mergeCell ref="BZ13:CC13"/>
    <mergeCell ref="CD13:CH13"/>
    <mergeCell ref="CI13:CM13"/>
    <mergeCell ref="BZ15:CF16"/>
    <mergeCell ref="CG15:CI16"/>
    <mergeCell ref="CJ15:CR16"/>
    <mergeCell ref="CG31:CK33"/>
    <mergeCell ref="CL31:CM33"/>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D12:K13"/>
    <mergeCell ref="L12:T13"/>
    <mergeCell ref="U12:AR13"/>
    <mergeCell ref="AS12:AY13"/>
    <mergeCell ref="BZ6:CR6"/>
    <mergeCell ref="CN13:CR13"/>
    <mergeCell ref="AZ14:BI14"/>
  </mergeCells>
  <phoneticPr fontId="2"/>
  <conditionalFormatting sqref="AZ22">
    <cfRule type="expression" dxfId="351" priority="45" stopIfTrue="1">
      <formula>AND(L23&lt;&gt;"",AZ22="")</formula>
    </cfRule>
  </conditionalFormatting>
  <conditionalFormatting sqref="L34:AI35 L36:S41">
    <cfRule type="expression" dxfId="350" priority="44">
      <formula>$AZ$22=""</formula>
    </cfRule>
  </conditionalFormatting>
  <conditionalFormatting sqref="L34:AI35 L36:S41">
    <cfRule type="expression" dxfId="349" priority="43">
      <formula>$AZ$22=" "</formula>
    </cfRule>
  </conditionalFormatting>
  <conditionalFormatting sqref="L34:AI35 L36:S41">
    <cfRule type="expression" dxfId="348" priority="42">
      <formula>$AZ$22="　"</formula>
    </cfRule>
  </conditionalFormatting>
  <conditionalFormatting sqref="L35:AI35 L36:S41">
    <cfRule type="expression" dxfId="347" priority="41">
      <formula>$AZ$22="G"</formula>
    </cfRule>
  </conditionalFormatting>
  <conditionalFormatting sqref="L34:AI34">
    <cfRule type="expression" dxfId="346" priority="40">
      <formula>$AZ$22="G"</formula>
    </cfRule>
  </conditionalFormatting>
  <conditionalFormatting sqref="AJ34:BF35 AJ36:AQ41 BG36:BN41">
    <cfRule type="expression" dxfId="345" priority="39">
      <formula>$AZ$22="H"</formula>
    </cfRule>
  </conditionalFormatting>
  <conditionalFormatting sqref="AJ34:BF35 AJ36:AQ36 BG36:BN41">
    <cfRule type="expression" dxfId="344" priority="38">
      <formula>$AZ$22="G"</formula>
    </cfRule>
  </conditionalFormatting>
  <conditionalFormatting sqref="AJ34:BF35 AJ36:AQ36 BG36:BN41">
    <cfRule type="expression" dxfId="343" priority="37">
      <formula>$AZ$22="R"</formula>
    </cfRule>
  </conditionalFormatting>
  <conditionalFormatting sqref="AJ37:AQ41">
    <cfRule type="expression" dxfId="342" priority="35">
      <formula>$AZ$22="R"</formula>
    </cfRule>
    <cfRule type="expression" dxfId="341" priority="36">
      <formula>$AZ$22="G"</formula>
    </cfRule>
  </conditionalFormatting>
  <conditionalFormatting sqref="BG34:CE35">
    <cfRule type="expression" dxfId="340" priority="34">
      <formula>$AZ$22="H"</formula>
    </cfRule>
  </conditionalFormatting>
  <conditionalFormatting sqref="BG34:CE35">
    <cfRule type="expression" dxfId="339" priority="33">
      <formula>$AZ$22="G"</formula>
    </cfRule>
  </conditionalFormatting>
  <conditionalFormatting sqref="BG34:CE35">
    <cfRule type="expression" dxfId="338" priority="32">
      <formula>$AZ$22="R"</formula>
    </cfRule>
  </conditionalFormatting>
  <conditionalFormatting sqref="AJ34:BF35 AJ36:AQ41">
    <cfRule type="expression" dxfId="337" priority="30">
      <formula>$AZ$22="P"</formula>
    </cfRule>
  </conditionalFormatting>
  <conditionalFormatting sqref="AJ34:BF35 AJ36:AQ41">
    <cfRule type="expression" dxfId="336" priority="29">
      <formula>$AZ$22="Q"</formula>
    </cfRule>
  </conditionalFormatting>
  <conditionalFormatting sqref="L56:AI57 L58:S63 AJ58:AQ63">
    <cfRule type="expression" dxfId="335" priority="28">
      <formula>$AZ$44=""</formula>
    </cfRule>
  </conditionalFormatting>
  <conditionalFormatting sqref="L56:AI57 L58:S63 AJ58:AQ63">
    <cfRule type="expression" dxfId="334" priority="27">
      <formula>$AZ$44=" "</formula>
    </cfRule>
  </conditionalFormatting>
  <conditionalFormatting sqref="L56:AI57 L58:S63 AJ58:AQ63">
    <cfRule type="expression" dxfId="333" priority="26">
      <formula>$AZ$44="　"</formula>
    </cfRule>
  </conditionalFormatting>
  <conditionalFormatting sqref="L56:AI57 L58:S63">
    <cfRule type="expression" dxfId="332" priority="25">
      <formula>$AZ$44="G"</formula>
    </cfRule>
  </conditionalFormatting>
  <conditionalFormatting sqref="AJ56:BF57">
    <cfRule type="expression" dxfId="331" priority="24">
      <formula>$AZ$44=""</formula>
    </cfRule>
  </conditionalFormatting>
  <conditionalFormatting sqref="AJ56:BF57">
    <cfRule type="expression" dxfId="330" priority="23">
      <formula>$AZ$44=" "</formula>
    </cfRule>
  </conditionalFormatting>
  <conditionalFormatting sqref="AJ56:BF57">
    <cfRule type="expression" dxfId="329" priority="22">
      <formula>$AZ$44="　"</formula>
    </cfRule>
  </conditionalFormatting>
  <conditionalFormatting sqref="AJ56:BF57 AJ58:AQ63">
    <cfRule type="expression" dxfId="328" priority="21">
      <formula>$AZ$44="N"</formula>
    </cfRule>
  </conditionalFormatting>
  <conditionalFormatting sqref="BG56:CE57 BG58:BN63">
    <cfRule type="expression" dxfId="327" priority="20">
      <formula>$AZ$44="H"</formula>
    </cfRule>
  </conditionalFormatting>
  <conditionalFormatting sqref="BG56:CE57 BG58:BN63">
    <cfRule type="expression" dxfId="326" priority="19">
      <formula>$AZ$44="G"</formula>
    </cfRule>
  </conditionalFormatting>
  <conditionalFormatting sqref="BG56:CE57 BG58:BN63">
    <cfRule type="expression" dxfId="325" priority="18">
      <formula>$AZ$44="R"</formula>
    </cfRule>
  </conditionalFormatting>
  <conditionalFormatting sqref="BZ27:CR29">
    <cfRule type="expression" dxfId="324" priority="17">
      <formula>$BK$25=2</formula>
    </cfRule>
  </conditionalFormatting>
  <conditionalFormatting sqref="L24:BJ24 T25:BJ26">
    <cfRule type="expression" dxfId="323" priority="16">
      <formula>$BK$25=2</formula>
    </cfRule>
  </conditionalFormatting>
  <conditionalFormatting sqref="L46:BJ48 BZ49:CR51">
    <cfRule type="expression" dxfId="322" priority="15">
      <formula>$BK$47=2</formula>
    </cfRule>
  </conditionalFormatting>
  <conditionalFormatting sqref="AY50:BH51">
    <cfRule type="expression" dxfId="321" priority="10">
      <formula>$AZ$44="R"</formula>
    </cfRule>
    <cfRule type="expression" dxfId="320" priority="11">
      <formula>$AZ$44="Q"</formula>
    </cfRule>
    <cfRule type="expression" dxfId="319" priority="12">
      <formula>$AZ$44="P"</formula>
    </cfRule>
    <cfRule type="expression" dxfId="318" priority="13">
      <formula>$AZ$44="N"</formula>
    </cfRule>
    <cfRule type="expression" dxfId="317" priority="14">
      <formula>$AZ$44="H"</formula>
    </cfRule>
  </conditionalFormatting>
  <conditionalFormatting sqref="AY28:BH29">
    <cfRule type="expression" dxfId="316" priority="5">
      <formula>$AZ$22="R"</formula>
    </cfRule>
    <cfRule type="expression" dxfId="315" priority="6">
      <formula>$AZ$22="Q"</formula>
    </cfRule>
    <cfRule type="expression" dxfId="314" priority="7">
      <formula>$AZ$22="P"</formula>
    </cfRule>
    <cfRule type="expression" dxfId="313" priority="8">
      <formula>$AZ$22="N"</formula>
    </cfRule>
    <cfRule type="expression" dxfId="312" priority="9">
      <formula>$AZ$22="H"</formula>
    </cfRule>
  </conditionalFormatting>
  <conditionalFormatting sqref="L28:BR29">
    <cfRule type="expression" dxfId="311" priority="4">
      <formula>$AB$31=1</formula>
    </cfRule>
  </conditionalFormatting>
  <conditionalFormatting sqref="L50:BR51">
    <cfRule type="expression" dxfId="310" priority="3">
      <formula>$AB$53=1</formula>
    </cfRule>
  </conditionalFormatting>
  <conditionalFormatting sqref="L25:S26">
    <cfRule type="expression" dxfId="309" priority="2">
      <formula>$BK$25=2</formula>
    </cfRule>
  </conditionalFormatting>
  <conditionalFormatting sqref="AZ44">
    <cfRule type="expression" dxfId="308" priority="1" stopIfTrue="1">
      <formula>AND(L45&lt;&gt;"",AZ44="")</formula>
    </cfRule>
  </conditionalFormatting>
  <dataValidations count="42">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121 BZ53:CD55 CG53:CK55 BZ6 CG31:CK33 BZ31:CD33 BE65:BI68 AX65:BB68 BZ74 CI166 BZ166 CI74 CI121"/>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IF(調査票1校目2校目!BI365=1,"",調査票1校目2校目!BK352)</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IF(調査票1校目2校目!BI365=1,"",調査票1校目2校目!BK352)</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IF(調査票1校目2校目!BI365=1,"",調査票1校目2校目!BK352)</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IF(調査票1校目2校目!BI365=1,"",調査票1校目2校目!BK352)</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K210:CA210"/>
    <mergeCell ref="CC210:CQ210"/>
    <mergeCell ref="BI130:BZ130"/>
    <mergeCell ref="CA130:CR130"/>
    <mergeCell ref="BI134:BZ134"/>
    <mergeCell ref="CA134:CR134"/>
    <mergeCell ref="BK181:CA181"/>
    <mergeCell ref="CB181:CR181"/>
    <mergeCell ref="BK196:CA196"/>
    <mergeCell ref="CB196:CR196"/>
    <mergeCell ref="CB199:CR199"/>
    <mergeCell ref="BK190:CA190"/>
    <mergeCell ref="CB190:CR190"/>
    <mergeCell ref="CB186:CR186"/>
    <mergeCell ref="CB174:CR174"/>
    <mergeCell ref="BI168:CR168"/>
    <mergeCell ref="CA157:CR157"/>
    <mergeCell ref="BI159:BZ159"/>
    <mergeCell ref="CA159:CR159"/>
    <mergeCell ref="BI160:BZ160"/>
    <mergeCell ref="CC160:CQ160"/>
    <mergeCell ref="D163:CR163"/>
    <mergeCell ref="E205:AB205"/>
    <mergeCell ref="AC205:AS205"/>
    <mergeCell ref="AT205:BJ205"/>
    <mergeCell ref="BK205:CA205"/>
    <mergeCell ref="CB205:CR205"/>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194:G202"/>
    <mergeCell ref="H194:J198"/>
    <mergeCell ref="AC194:AS194"/>
    <mergeCell ref="AT194:BJ194"/>
    <mergeCell ref="K196:AB196"/>
    <mergeCell ref="K197:AB197"/>
    <mergeCell ref="K201:AB201"/>
    <mergeCell ref="BK197:CA197"/>
    <mergeCell ref="CB197:CR197"/>
    <mergeCell ref="K194:AB194"/>
    <mergeCell ref="BK201:CA201"/>
    <mergeCell ref="CB201:CR201"/>
    <mergeCell ref="H202:AB202"/>
    <mergeCell ref="AC202:AS202"/>
    <mergeCell ref="AT202:BJ202"/>
    <mergeCell ref="BK202:CA202"/>
    <mergeCell ref="CB202:CR202"/>
    <mergeCell ref="H199:J201"/>
    <mergeCell ref="CB200:CR200"/>
    <mergeCell ref="AC201:AS201"/>
    <mergeCell ref="AT201:BJ201"/>
    <mergeCell ref="AT189:BJ189"/>
    <mergeCell ref="BK189:CA189"/>
    <mergeCell ref="CB189:CR189"/>
    <mergeCell ref="K190:AB190"/>
    <mergeCell ref="AC190:AS190"/>
    <mergeCell ref="AT190:BJ190"/>
    <mergeCell ref="H192:AB192"/>
    <mergeCell ref="AC192:AS192"/>
    <mergeCell ref="AT192:BJ192"/>
    <mergeCell ref="BK192:CA192"/>
    <mergeCell ref="CB192:CR192"/>
    <mergeCell ref="BK194:CA194"/>
    <mergeCell ref="CB194:CR194"/>
    <mergeCell ref="K195:AB195"/>
    <mergeCell ref="AC195:AS195"/>
    <mergeCell ref="AT195:BJ195"/>
    <mergeCell ref="BK195:CA195"/>
    <mergeCell ref="CB195:CR195"/>
    <mergeCell ref="K200:AB200"/>
    <mergeCell ref="AC200:AS200"/>
    <mergeCell ref="CB191:CR191"/>
    <mergeCell ref="CB188:CR188"/>
    <mergeCell ref="H189:J191"/>
    <mergeCell ref="K189:AB189"/>
    <mergeCell ref="AC189:AS189"/>
    <mergeCell ref="AT200:BJ200"/>
    <mergeCell ref="BK200:CA200"/>
    <mergeCell ref="AC196:AS196"/>
    <mergeCell ref="AT196:BJ196"/>
    <mergeCell ref="AC197:AS197"/>
    <mergeCell ref="AT197:BJ197"/>
    <mergeCell ref="K198:AB198"/>
    <mergeCell ref="AC198:AS198"/>
    <mergeCell ref="AT198:BJ198"/>
    <mergeCell ref="AT199:BJ199"/>
    <mergeCell ref="BK199:CA199"/>
    <mergeCell ref="BK198:CA198"/>
    <mergeCell ref="CB198:CR198"/>
    <mergeCell ref="K199:AB199"/>
    <mergeCell ref="AC199:AS199"/>
    <mergeCell ref="E186:G192"/>
    <mergeCell ref="H186:J188"/>
    <mergeCell ref="K186:AB186"/>
    <mergeCell ref="AC186:AS186"/>
    <mergeCell ref="AT186:BJ186"/>
    <mergeCell ref="BK186:CA186"/>
    <mergeCell ref="K188:AB188"/>
    <mergeCell ref="AC188:AS188"/>
    <mergeCell ref="AT188:BJ188"/>
    <mergeCell ref="BK188:CA188"/>
    <mergeCell ref="K191:AB191"/>
    <mergeCell ref="AC191:AS191"/>
    <mergeCell ref="AT191:BJ191"/>
    <mergeCell ref="BK191:CA191"/>
    <mergeCell ref="K187:AB187"/>
    <mergeCell ref="AC187:AS187"/>
    <mergeCell ref="AT187:BJ187"/>
    <mergeCell ref="BK187:CA187"/>
    <mergeCell ref="CB183:CR183"/>
    <mergeCell ref="H184:AB184"/>
    <mergeCell ref="AC184:AS184"/>
    <mergeCell ref="AT184:BJ184"/>
    <mergeCell ref="BK184:CA184"/>
    <mergeCell ref="CB184:CR184"/>
    <mergeCell ref="AC181:AS181"/>
    <mergeCell ref="AT181:BJ181"/>
    <mergeCell ref="CB187:CR187"/>
    <mergeCell ref="CB177:CR177"/>
    <mergeCell ref="K178:AB178"/>
    <mergeCell ref="AC178:AS178"/>
    <mergeCell ref="AT178:BJ178"/>
    <mergeCell ref="BK178:CA178"/>
    <mergeCell ref="CB178:CR178"/>
    <mergeCell ref="H179:J183"/>
    <mergeCell ref="K179:AB179"/>
    <mergeCell ref="AC179:AS179"/>
    <mergeCell ref="AT179:BJ179"/>
    <mergeCell ref="BK179:CA179"/>
    <mergeCell ref="K181:AB181"/>
    <mergeCell ref="K182:AB182"/>
    <mergeCell ref="AC182:AS182"/>
    <mergeCell ref="AT182:BJ182"/>
    <mergeCell ref="BK182:CA182"/>
    <mergeCell ref="CB182:CR182"/>
    <mergeCell ref="CB179:CR179"/>
    <mergeCell ref="K180:AB180"/>
    <mergeCell ref="AC180:AS180"/>
    <mergeCell ref="AT180:BJ180"/>
    <mergeCell ref="BK180:CA180"/>
    <mergeCell ref="CB180:CR180"/>
    <mergeCell ref="K183:AB183"/>
    <mergeCell ref="CB175:CR175"/>
    <mergeCell ref="CB172:CR172"/>
    <mergeCell ref="K173:AB173"/>
    <mergeCell ref="AC173:AS173"/>
    <mergeCell ref="AT173:BJ173"/>
    <mergeCell ref="BK173:CA173"/>
    <mergeCell ref="CB173:CR173"/>
    <mergeCell ref="K176:AB176"/>
    <mergeCell ref="AC176:AS176"/>
    <mergeCell ref="AT176:BJ176"/>
    <mergeCell ref="BK176:CA176"/>
    <mergeCell ref="CB176:CR176"/>
    <mergeCell ref="E172:G184"/>
    <mergeCell ref="H172:J178"/>
    <mergeCell ref="K172:AB172"/>
    <mergeCell ref="AC172:AS172"/>
    <mergeCell ref="AT172:BJ172"/>
    <mergeCell ref="BK172:CA172"/>
    <mergeCell ref="K174:AB174"/>
    <mergeCell ref="AC174:AS174"/>
    <mergeCell ref="AT174:BJ174"/>
    <mergeCell ref="BK174:CA174"/>
    <mergeCell ref="K175:AB175"/>
    <mergeCell ref="AC175:AS175"/>
    <mergeCell ref="AT175:BJ175"/>
    <mergeCell ref="BK175:CA175"/>
    <mergeCell ref="K177:AB177"/>
    <mergeCell ref="AC177:AS177"/>
    <mergeCell ref="AT177:BJ177"/>
    <mergeCell ref="BK177:CA177"/>
    <mergeCell ref="AC183:AS183"/>
    <mergeCell ref="AT183:BJ183"/>
    <mergeCell ref="BK183:CA183"/>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BZ166:CR166"/>
    <mergeCell ref="E156:X156"/>
    <mergeCell ref="Y156:AP156"/>
    <mergeCell ref="E157:X157"/>
    <mergeCell ref="Y157:AP157"/>
    <mergeCell ref="AQ157:BH157"/>
    <mergeCell ref="BI157:BZ157"/>
    <mergeCell ref="E153:X153"/>
    <mergeCell ref="Y153:AP153"/>
    <mergeCell ref="E154:X154"/>
    <mergeCell ref="Y154:AP154"/>
    <mergeCell ref="E155:X155"/>
    <mergeCell ref="Y155:AP155"/>
    <mergeCell ref="E152:X152"/>
    <mergeCell ref="Y152:AP152"/>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AQ149:BH149"/>
    <mergeCell ref="BI149:BZ149"/>
    <mergeCell ref="E147:X147"/>
    <mergeCell ref="Y147:AP147"/>
    <mergeCell ref="AQ147:BH147"/>
    <mergeCell ref="BI147:BZ147"/>
    <mergeCell ref="CA147:CR147"/>
    <mergeCell ref="E151:X151"/>
    <mergeCell ref="Y151:AP151"/>
    <mergeCell ref="AQ151:BH151"/>
    <mergeCell ref="BI151:BZ151"/>
    <mergeCell ref="CA151:CR151"/>
    <mergeCell ref="CA144:CR144"/>
    <mergeCell ref="H145:X145"/>
    <mergeCell ref="Y145:AP145"/>
    <mergeCell ref="AQ145:BH145"/>
    <mergeCell ref="BI145:BZ145"/>
    <mergeCell ref="CA145:CR145"/>
    <mergeCell ref="E143:G146"/>
    <mergeCell ref="H143:X143"/>
    <mergeCell ref="Y143:AP143"/>
    <mergeCell ref="AQ143:BH143"/>
    <mergeCell ref="BI143:BZ143"/>
    <mergeCell ref="CA143:CR143"/>
    <mergeCell ref="H144:X144"/>
    <mergeCell ref="Y144:AP144"/>
    <mergeCell ref="AQ144:BH144"/>
    <mergeCell ref="BI144:BZ144"/>
    <mergeCell ref="H146:X146"/>
    <mergeCell ref="Y146:AP146"/>
    <mergeCell ref="AQ146:BH146"/>
    <mergeCell ref="BI146:BZ146"/>
    <mergeCell ref="CA146:CR146"/>
    <mergeCell ref="E141:X141"/>
    <mergeCell ref="Y141:AP141"/>
    <mergeCell ref="AQ141:BH141"/>
    <mergeCell ref="BI141:BZ141"/>
    <mergeCell ref="CA141:CR141"/>
    <mergeCell ref="E142:X142"/>
    <mergeCell ref="Y142:AP142"/>
    <mergeCell ref="AQ142:BH142"/>
    <mergeCell ref="BI142:BZ142"/>
    <mergeCell ref="CA142:CR142"/>
    <mergeCell ref="H137:X137"/>
    <mergeCell ref="Y137:AP137"/>
    <mergeCell ref="AQ137:BH137"/>
    <mergeCell ref="BI137:BZ137"/>
    <mergeCell ref="CA137:CR137"/>
    <mergeCell ref="CA133:CR133"/>
    <mergeCell ref="K134:X134"/>
    <mergeCell ref="H138:X138"/>
    <mergeCell ref="Y138:AP138"/>
    <mergeCell ref="AQ138:BH138"/>
    <mergeCell ref="BI138:BZ138"/>
    <mergeCell ref="CA138:CR138"/>
    <mergeCell ref="K133:X133"/>
    <mergeCell ref="Y133:AP133"/>
    <mergeCell ref="AQ133:BH133"/>
    <mergeCell ref="BI133:BZ133"/>
    <mergeCell ref="K135:X135"/>
    <mergeCell ref="Y135:AP135"/>
    <mergeCell ref="AQ135:BH135"/>
    <mergeCell ref="BI135:BZ135"/>
    <mergeCell ref="CA135:CR135"/>
    <mergeCell ref="E139:X139"/>
    <mergeCell ref="Y139:AP139"/>
    <mergeCell ref="AQ139:BH139"/>
    <mergeCell ref="BI139:BZ139"/>
    <mergeCell ref="CA139:CR139"/>
    <mergeCell ref="E140:X140"/>
    <mergeCell ref="Y140:AP140"/>
    <mergeCell ref="AQ140:BH140"/>
    <mergeCell ref="BI140:BZ140"/>
    <mergeCell ref="CA140:CR140"/>
    <mergeCell ref="AQ127:BH127"/>
    <mergeCell ref="BI127:BZ127"/>
    <mergeCell ref="CA127:CR127"/>
    <mergeCell ref="E128:G138"/>
    <mergeCell ref="H128:X128"/>
    <mergeCell ref="Y128:AP128"/>
    <mergeCell ref="AQ128:BH128"/>
    <mergeCell ref="BI128:BZ128"/>
    <mergeCell ref="K131:X131"/>
    <mergeCell ref="Y131:AP131"/>
    <mergeCell ref="AQ131:BH131"/>
    <mergeCell ref="BI131:BZ131"/>
    <mergeCell ref="CA131:CR131"/>
    <mergeCell ref="CA128:CR128"/>
    <mergeCell ref="H129:J131"/>
    <mergeCell ref="K129:X129"/>
    <mergeCell ref="Y129:AP129"/>
    <mergeCell ref="AQ129:BH129"/>
    <mergeCell ref="H132:X132"/>
    <mergeCell ref="Y132:AP132"/>
    <mergeCell ref="AQ132:BH132"/>
    <mergeCell ref="BI132:BZ132"/>
    <mergeCell ref="CA132:CR132"/>
    <mergeCell ref="H133:J135"/>
    <mergeCell ref="BI129:BZ129"/>
    <mergeCell ref="CA129:CR129"/>
    <mergeCell ref="K130:X130"/>
    <mergeCell ref="H136:X136"/>
    <mergeCell ref="Y136:AP136"/>
    <mergeCell ref="AQ136:BH136"/>
    <mergeCell ref="BI136:BZ136"/>
    <mergeCell ref="CA136:CR136"/>
    <mergeCell ref="BI123:CR123"/>
    <mergeCell ref="E124:X126"/>
    <mergeCell ref="Y124:AP125"/>
    <mergeCell ref="AQ124:BH125"/>
    <mergeCell ref="BI124:BZ124"/>
    <mergeCell ref="CA124:CR124"/>
    <mergeCell ref="BI125:BZ126"/>
    <mergeCell ref="CA125:CR126"/>
    <mergeCell ref="Y126:AP126"/>
    <mergeCell ref="AQ126:BH126"/>
    <mergeCell ref="Y130:AP130"/>
    <mergeCell ref="AQ130:BH130"/>
    <mergeCell ref="Y134:AP134"/>
    <mergeCell ref="AQ134:BH134"/>
    <mergeCell ref="E127:X127"/>
    <mergeCell ref="Y127:AP127"/>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BZ121:CR121"/>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99:X99"/>
    <mergeCell ref="Y99:AP99"/>
    <mergeCell ref="AQ99:BH99"/>
    <mergeCell ref="BI99:BZ99"/>
    <mergeCell ref="CA99:CR99"/>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K100:X100"/>
    <mergeCell ref="Y100:AP100"/>
    <mergeCell ref="AQ100:BH100"/>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Y93:AP93"/>
    <mergeCell ref="AQ93:BH93"/>
    <mergeCell ref="BI93:BZ93"/>
    <mergeCell ref="CA93:CR93"/>
    <mergeCell ref="L96:X96"/>
    <mergeCell ref="Y96:AP96"/>
    <mergeCell ref="AQ96:BH96"/>
    <mergeCell ref="BI96:BZ96"/>
    <mergeCell ref="CA96:CR96"/>
    <mergeCell ref="H97:J97"/>
    <mergeCell ref="K97:X97"/>
    <mergeCell ref="Y97:AP97"/>
    <mergeCell ref="AQ97:BH97"/>
    <mergeCell ref="BI97:BZ97"/>
    <mergeCell ref="H94:J96"/>
    <mergeCell ref="K94:X94"/>
    <mergeCell ref="Y94:AP94"/>
    <mergeCell ref="AQ94:BH94"/>
    <mergeCell ref="H92:J92"/>
    <mergeCell ref="K92:X92"/>
    <mergeCell ref="Y92:AP92"/>
    <mergeCell ref="AQ92:BH92"/>
    <mergeCell ref="BI92:BZ92"/>
    <mergeCell ref="BI88:BZ88"/>
    <mergeCell ref="CA88:CR88"/>
    <mergeCell ref="H89:J89"/>
    <mergeCell ref="K89:X89"/>
    <mergeCell ref="Y89:AP89"/>
    <mergeCell ref="AQ89:BH89"/>
    <mergeCell ref="BI89:BZ89"/>
    <mergeCell ref="CA89:CR89"/>
    <mergeCell ref="E90:X90"/>
    <mergeCell ref="Y90:AP90"/>
    <mergeCell ref="AQ90:BH90"/>
    <mergeCell ref="BI90:BZ90"/>
    <mergeCell ref="CA90:CR90"/>
    <mergeCell ref="E91:X91"/>
    <mergeCell ref="Y91:AP91"/>
    <mergeCell ref="AQ91:BH91"/>
    <mergeCell ref="BI91:BZ91"/>
    <mergeCell ref="CA91:CR91"/>
    <mergeCell ref="E87:X87"/>
    <mergeCell ref="Y87:AP87"/>
    <mergeCell ref="AQ87:BH87"/>
    <mergeCell ref="BI87:BZ87"/>
    <mergeCell ref="CA87:CR87"/>
    <mergeCell ref="E88:G89"/>
    <mergeCell ref="H88:J88"/>
    <mergeCell ref="K88:X88"/>
    <mergeCell ref="Y88:AP88"/>
    <mergeCell ref="AQ88:BH88"/>
    <mergeCell ref="H83:J83"/>
    <mergeCell ref="K83:X83"/>
    <mergeCell ref="Y83:AP83"/>
    <mergeCell ref="AQ83:BH83"/>
    <mergeCell ref="BI83:BZ83"/>
    <mergeCell ref="CA83:CR83"/>
    <mergeCell ref="H86:J86"/>
    <mergeCell ref="K86:X86"/>
    <mergeCell ref="Y86:AP86"/>
    <mergeCell ref="AQ86:BH86"/>
    <mergeCell ref="BI86:BZ86"/>
    <mergeCell ref="CA86:CR86"/>
    <mergeCell ref="H85:J85"/>
    <mergeCell ref="K85:X85"/>
    <mergeCell ref="Y85:AP85"/>
    <mergeCell ref="AQ85:BH85"/>
    <mergeCell ref="BI85:BZ85"/>
    <mergeCell ref="CA85:CR85"/>
    <mergeCell ref="BI81:BZ81"/>
    <mergeCell ref="CA81:CR81"/>
    <mergeCell ref="H82:J82"/>
    <mergeCell ref="K82:X82"/>
    <mergeCell ref="Y82:AP82"/>
    <mergeCell ref="AQ82:BH82"/>
    <mergeCell ref="BI82:BZ82"/>
    <mergeCell ref="CA82:CR8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BI76:CR76"/>
    <mergeCell ref="E77:X79"/>
    <mergeCell ref="Y77:AP78"/>
    <mergeCell ref="AQ77:BH78"/>
    <mergeCell ref="BI77:BZ77"/>
    <mergeCell ref="CA77:CR77"/>
    <mergeCell ref="BI78:BZ79"/>
    <mergeCell ref="CA78:CR79"/>
    <mergeCell ref="Y79:AP79"/>
    <mergeCell ref="AQ79:BH79"/>
    <mergeCell ref="E73:AP73"/>
    <mergeCell ref="AV73:BU75"/>
    <mergeCell ref="BZ73:CR73"/>
    <mergeCell ref="E74:AP75"/>
    <mergeCell ref="D65:J68"/>
    <mergeCell ref="K65:P66"/>
    <mergeCell ref="Q65:AP66"/>
    <mergeCell ref="AQ65:AW66"/>
    <mergeCell ref="AX65:BB66"/>
    <mergeCell ref="BC65:BD66"/>
    <mergeCell ref="CC68:CQ68"/>
    <mergeCell ref="E71:CR71"/>
    <mergeCell ref="AH72:BR72"/>
    <mergeCell ref="BZ72:CR72"/>
    <mergeCell ref="BZ74:CR74"/>
    <mergeCell ref="BR68:CB68"/>
    <mergeCell ref="BR64:CQ65"/>
    <mergeCell ref="BE65:BI66"/>
    <mergeCell ref="BJ65:BK66"/>
    <mergeCell ref="BL65:BP66"/>
    <mergeCell ref="K67:P68"/>
    <mergeCell ref="Q67:AP68"/>
    <mergeCell ref="AQ67:AW68"/>
    <mergeCell ref="AX67:BB68"/>
    <mergeCell ref="D52:K63"/>
    <mergeCell ref="L56:AI56"/>
    <mergeCell ref="L57:AI57"/>
    <mergeCell ref="L58:S58"/>
    <mergeCell ref="T58:AI58"/>
    <mergeCell ref="AJ58:AQ58"/>
    <mergeCell ref="AR58:BF58"/>
    <mergeCell ref="BG58:BN63"/>
    <mergeCell ref="CG53:CK55"/>
    <mergeCell ref="AB52:AV52"/>
    <mergeCell ref="AW52:BR52"/>
    <mergeCell ref="L59:S63"/>
    <mergeCell ref="T59:AI59"/>
    <mergeCell ref="AR59:BF59"/>
    <mergeCell ref="BO62:CE62"/>
    <mergeCell ref="T63:AI63"/>
    <mergeCell ref="AR63:BF63"/>
    <mergeCell ref="BO63:CE63"/>
    <mergeCell ref="AJ59:AQ63"/>
    <mergeCell ref="T60:AI60"/>
    <mergeCell ref="T61:AI61"/>
    <mergeCell ref="T62:AI62"/>
    <mergeCell ref="BO58:CE58"/>
    <mergeCell ref="BR66:CA67"/>
    <mergeCell ref="CB66:CI67"/>
    <mergeCell ref="CJ66:CQ67"/>
    <mergeCell ref="AJ56:BF56"/>
    <mergeCell ref="BG56:CE56"/>
    <mergeCell ref="AJ57:BF57"/>
    <mergeCell ref="BG57:CE57"/>
    <mergeCell ref="BO59:CE59"/>
    <mergeCell ref="AR60:BF60"/>
    <mergeCell ref="BO60:CE60"/>
    <mergeCell ref="AR61:BF61"/>
    <mergeCell ref="BO61:CE61"/>
    <mergeCell ref="AR62:BF62"/>
    <mergeCell ref="BC67:BD68"/>
    <mergeCell ref="BE67:BI68"/>
    <mergeCell ref="BJ67:BK68"/>
    <mergeCell ref="BL67:BP68"/>
    <mergeCell ref="BZ49:CF51"/>
    <mergeCell ref="CG49:CI51"/>
    <mergeCell ref="CJ49:CR51"/>
    <mergeCell ref="L50:U50"/>
    <mergeCell ref="V50:AE50"/>
    <mergeCell ref="AF50:AN50"/>
    <mergeCell ref="AO50:AX50"/>
    <mergeCell ref="AY50:BH50"/>
    <mergeCell ref="BS49:BY51"/>
    <mergeCell ref="CM52:CR52"/>
    <mergeCell ref="L53:S55"/>
    <mergeCell ref="T53:AA55"/>
    <mergeCell ref="AB53:AI55"/>
    <mergeCell ref="AJ53:AV55"/>
    <mergeCell ref="AW53:BB53"/>
    <mergeCell ref="BC53:BJ53"/>
    <mergeCell ref="BK53:BR53"/>
    <mergeCell ref="BZ53:CD55"/>
    <mergeCell ref="L52:AA52"/>
    <mergeCell ref="CL53:CM55"/>
    <mergeCell ref="CN53:CR55"/>
    <mergeCell ref="AW54:BB54"/>
    <mergeCell ref="BC54:BJ54"/>
    <mergeCell ref="BK54:BR54"/>
    <mergeCell ref="AW55:BR55"/>
    <mergeCell ref="BS52:BY55"/>
    <mergeCell ref="BZ52:CD52"/>
    <mergeCell ref="CE53:CF55"/>
    <mergeCell ref="CE52:CL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CN31:CR33"/>
    <mergeCell ref="AW32:BB32"/>
    <mergeCell ref="BC32:BJ32"/>
    <mergeCell ref="BK32:BR32"/>
    <mergeCell ref="AW33:BR33"/>
    <mergeCell ref="BS30:BY33"/>
    <mergeCell ref="BZ30:CD30"/>
    <mergeCell ref="CE30:CL30"/>
    <mergeCell ref="CM30:CR30"/>
    <mergeCell ref="BO36:CE36"/>
    <mergeCell ref="T38:AI38"/>
    <mergeCell ref="AR38:BF38"/>
    <mergeCell ref="BO38:CE38"/>
    <mergeCell ref="T39:AI39"/>
    <mergeCell ref="AR39:BF39"/>
    <mergeCell ref="BO39:CE39"/>
    <mergeCell ref="T40:AI40"/>
    <mergeCell ref="AR40:BF40"/>
    <mergeCell ref="BO40:CE40"/>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L28:U28"/>
    <mergeCell ref="V28:AE28"/>
    <mergeCell ref="AF28:AN28"/>
    <mergeCell ref="AO28:AX28"/>
    <mergeCell ref="AY28:BH28"/>
    <mergeCell ref="BI28:BR28"/>
    <mergeCell ref="L29:U29"/>
    <mergeCell ref="V29:AE29"/>
    <mergeCell ref="L31:S33"/>
    <mergeCell ref="T31:AA33"/>
    <mergeCell ref="AB31:AI33"/>
    <mergeCell ref="AJ31:AV33"/>
    <mergeCell ref="AW31:BB31"/>
    <mergeCell ref="BC31:BJ31"/>
    <mergeCell ref="AF29:AN29"/>
    <mergeCell ref="AO29:AX29"/>
    <mergeCell ref="BZ31:CD33"/>
    <mergeCell ref="CE31:CF33"/>
    <mergeCell ref="D27:K29"/>
    <mergeCell ref="L27:U27"/>
    <mergeCell ref="V27:AE27"/>
    <mergeCell ref="AF27:AN27"/>
    <mergeCell ref="AO27:AX27"/>
    <mergeCell ref="AY27:BH27"/>
    <mergeCell ref="BI27:BR27"/>
    <mergeCell ref="BS27:BY29"/>
    <mergeCell ref="BZ27:CF29"/>
    <mergeCell ref="AY29:BH29"/>
    <mergeCell ref="BI29:BR29"/>
    <mergeCell ref="BZ22:CH22"/>
    <mergeCell ref="CI22:CR22"/>
    <mergeCell ref="D23:K23"/>
    <mergeCell ref="L23:AV23"/>
    <mergeCell ref="BZ23:CH23"/>
    <mergeCell ref="CI23:CR23"/>
    <mergeCell ref="D24:K26"/>
    <mergeCell ref="L24:BJ24"/>
    <mergeCell ref="BK24:BR24"/>
    <mergeCell ref="BS24:BY26"/>
    <mergeCell ref="BZ24:CC24"/>
    <mergeCell ref="CD24:CH24"/>
    <mergeCell ref="CI24:CM24"/>
    <mergeCell ref="CN24:CR24"/>
    <mergeCell ref="L25:S26"/>
    <mergeCell ref="T25:T26"/>
    <mergeCell ref="U25:BJ26"/>
    <mergeCell ref="BK25:BR25"/>
    <mergeCell ref="BZ25:CC25"/>
    <mergeCell ref="CN25:CR25"/>
    <mergeCell ref="CG27:CI29"/>
    <mergeCell ref="D14:K15"/>
    <mergeCell ref="L14:T15"/>
    <mergeCell ref="U14:AR15"/>
    <mergeCell ref="AS14:AY15"/>
    <mergeCell ref="D22:K22"/>
    <mergeCell ref="L22:AV22"/>
    <mergeCell ref="AW22:AY23"/>
    <mergeCell ref="AZ22:BF23"/>
    <mergeCell ref="BG22:BR23"/>
    <mergeCell ref="D16:K17"/>
    <mergeCell ref="L16:S17"/>
    <mergeCell ref="T16:T17"/>
    <mergeCell ref="U16:BR17"/>
    <mergeCell ref="BS17:BY19"/>
    <mergeCell ref="BZ17:CD18"/>
    <mergeCell ref="CE17:CL18"/>
    <mergeCell ref="BS15:BY16"/>
    <mergeCell ref="CD25:CH25"/>
    <mergeCell ref="CI25:CM25"/>
    <mergeCell ref="BK26:BR26"/>
    <mergeCell ref="BZ26:CR26"/>
    <mergeCell ref="CJ27:CR29"/>
    <mergeCell ref="BS22:BY23"/>
    <mergeCell ref="CM17:CR18"/>
    <mergeCell ref="D18:K19"/>
    <mergeCell ref="L18:BR18"/>
    <mergeCell ref="L19:S19"/>
    <mergeCell ref="U19:BR19"/>
    <mergeCell ref="BZ19:CD19"/>
    <mergeCell ref="CE19:CF19"/>
    <mergeCell ref="CG19:CK19"/>
    <mergeCell ref="CL19:CM19"/>
    <mergeCell ref="CN19:CR19"/>
    <mergeCell ref="BJ14:BR14"/>
    <mergeCell ref="BZ14:CR14"/>
    <mergeCell ref="AZ15:BI15"/>
    <mergeCell ref="BJ15:BR15"/>
    <mergeCell ref="BS12:BY14"/>
    <mergeCell ref="BZ12:CC12"/>
    <mergeCell ref="CD12:CH12"/>
    <mergeCell ref="CI12:CM12"/>
    <mergeCell ref="CN12:CR12"/>
    <mergeCell ref="AZ13:BI13"/>
    <mergeCell ref="BJ13:BR13"/>
    <mergeCell ref="BZ13:CC13"/>
    <mergeCell ref="CD13:CH13"/>
    <mergeCell ref="CI13:CM13"/>
    <mergeCell ref="BZ15:CF16"/>
    <mergeCell ref="CG15:CI16"/>
    <mergeCell ref="CJ15:CR16"/>
    <mergeCell ref="CG31:CK33"/>
    <mergeCell ref="CL31:CM33"/>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D12:K13"/>
    <mergeCell ref="L12:T13"/>
    <mergeCell ref="U12:AR13"/>
    <mergeCell ref="AS12:AY13"/>
    <mergeCell ref="BZ6:CR6"/>
    <mergeCell ref="CN13:CR13"/>
    <mergeCell ref="AZ14:BI14"/>
  </mergeCells>
  <phoneticPr fontId="2"/>
  <conditionalFormatting sqref="AZ22">
    <cfRule type="expression" dxfId="307" priority="45" stopIfTrue="1">
      <formula>AND(L23&lt;&gt;"",AZ22="")</formula>
    </cfRule>
  </conditionalFormatting>
  <conditionalFormatting sqref="L34:AI35 L36:S41">
    <cfRule type="expression" dxfId="306" priority="44">
      <formula>$AZ$22=""</formula>
    </cfRule>
  </conditionalFormatting>
  <conditionalFormatting sqref="L34:AI35 L36:S41">
    <cfRule type="expression" dxfId="305" priority="43">
      <formula>$AZ$22=" "</formula>
    </cfRule>
  </conditionalFormatting>
  <conditionalFormatting sqref="L34:AI35 L36:S41">
    <cfRule type="expression" dxfId="304" priority="42">
      <formula>$AZ$22="　"</formula>
    </cfRule>
  </conditionalFormatting>
  <conditionalFormatting sqref="L35:AI35 L36:S41">
    <cfRule type="expression" dxfId="303" priority="41">
      <formula>$AZ$22="G"</formula>
    </cfRule>
  </conditionalFormatting>
  <conditionalFormatting sqref="L34:AI34">
    <cfRule type="expression" dxfId="302" priority="40">
      <formula>$AZ$22="G"</formula>
    </cfRule>
  </conditionalFormatting>
  <conditionalFormatting sqref="AJ34:BF35 AJ36:AQ41 BG36:BN41">
    <cfRule type="expression" dxfId="301" priority="39">
      <formula>$AZ$22="H"</formula>
    </cfRule>
  </conditionalFormatting>
  <conditionalFormatting sqref="AJ34:BF35 AJ36:AQ36 BG36:BN41">
    <cfRule type="expression" dxfId="300" priority="38">
      <formula>$AZ$22="G"</formula>
    </cfRule>
  </conditionalFormatting>
  <conditionalFormatting sqref="AJ34:BF35 AJ36:AQ36 BG36:BN41">
    <cfRule type="expression" dxfId="299" priority="37">
      <formula>$AZ$22="R"</formula>
    </cfRule>
  </conditionalFormatting>
  <conditionalFormatting sqref="AJ37:AQ41">
    <cfRule type="expression" dxfId="298" priority="35">
      <formula>$AZ$22="R"</formula>
    </cfRule>
    <cfRule type="expression" dxfId="297" priority="36">
      <formula>$AZ$22="G"</formula>
    </cfRule>
  </conditionalFormatting>
  <conditionalFormatting sqref="BG34:CE35">
    <cfRule type="expression" dxfId="296" priority="34">
      <formula>$AZ$22="H"</formula>
    </cfRule>
  </conditionalFormatting>
  <conditionalFormatting sqref="BG34:CE35">
    <cfRule type="expression" dxfId="295" priority="33">
      <formula>$AZ$22="G"</formula>
    </cfRule>
  </conditionalFormatting>
  <conditionalFormatting sqref="BG34:CE35">
    <cfRule type="expression" dxfId="294" priority="32">
      <formula>$AZ$22="R"</formula>
    </cfRule>
  </conditionalFormatting>
  <conditionalFormatting sqref="AJ34:BF35 AJ36:AQ41">
    <cfRule type="expression" dxfId="293" priority="30">
      <formula>$AZ$22="P"</formula>
    </cfRule>
  </conditionalFormatting>
  <conditionalFormatting sqref="AJ34:BF35 AJ36:AQ41">
    <cfRule type="expression" dxfId="292" priority="29">
      <formula>$AZ$22="Q"</formula>
    </cfRule>
  </conditionalFormatting>
  <conditionalFormatting sqref="L56:AI57 L58:S63 AJ58:AQ63">
    <cfRule type="expression" dxfId="291" priority="28">
      <formula>$AZ$44=""</formula>
    </cfRule>
  </conditionalFormatting>
  <conditionalFormatting sqref="L56:AI57 L58:S63 AJ58:AQ63">
    <cfRule type="expression" dxfId="290" priority="27">
      <formula>$AZ$44=" "</formula>
    </cfRule>
  </conditionalFormatting>
  <conditionalFormatting sqref="L56:AI57 L58:S63 AJ58:AQ63">
    <cfRule type="expression" dxfId="289" priority="26">
      <formula>$AZ$44="　"</formula>
    </cfRule>
  </conditionalFormatting>
  <conditionalFormatting sqref="L56:AI57 L58:S63">
    <cfRule type="expression" dxfId="288" priority="25">
      <formula>$AZ$44="G"</formula>
    </cfRule>
  </conditionalFormatting>
  <conditionalFormatting sqref="AJ56:BF57">
    <cfRule type="expression" dxfId="287" priority="24">
      <formula>$AZ$44=""</formula>
    </cfRule>
  </conditionalFormatting>
  <conditionalFormatting sqref="AJ56:BF57">
    <cfRule type="expression" dxfId="286" priority="23">
      <formula>$AZ$44=" "</formula>
    </cfRule>
  </conditionalFormatting>
  <conditionalFormatting sqref="AJ56:BF57">
    <cfRule type="expression" dxfId="285" priority="22">
      <formula>$AZ$44="　"</formula>
    </cfRule>
  </conditionalFormatting>
  <conditionalFormatting sqref="AJ56:BF57 AJ58:AQ63">
    <cfRule type="expression" dxfId="284" priority="21">
      <formula>$AZ$44="N"</formula>
    </cfRule>
  </conditionalFormatting>
  <conditionalFormatting sqref="BG56:CE57 BG58:BN63">
    <cfRule type="expression" dxfId="283" priority="20">
      <formula>$AZ$44="H"</formula>
    </cfRule>
  </conditionalFormatting>
  <conditionalFormatting sqref="BG56:CE57 BG58:BN63">
    <cfRule type="expression" dxfId="282" priority="19">
      <formula>$AZ$44="G"</formula>
    </cfRule>
  </conditionalFormatting>
  <conditionalFormatting sqref="BG56:CE57 BG58:BN63">
    <cfRule type="expression" dxfId="281" priority="18">
      <formula>$AZ$44="R"</formula>
    </cfRule>
  </conditionalFormatting>
  <conditionalFormatting sqref="BZ27:CR29">
    <cfRule type="expression" dxfId="280" priority="17">
      <formula>$BK$25=2</formula>
    </cfRule>
  </conditionalFormatting>
  <conditionalFormatting sqref="L24:BJ24 T25:BJ26">
    <cfRule type="expression" dxfId="279" priority="16">
      <formula>$BK$25=2</formula>
    </cfRule>
  </conditionalFormatting>
  <conditionalFormatting sqref="L46:BJ48 BZ49:CR51">
    <cfRule type="expression" dxfId="278" priority="15">
      <formula>$BK$47=2</formula>
    </cfRule>
  </conditionalFormatting>
  <conditionalFormatting sqref="AY50:BH51">
    <cfRule type="expression" dxfId="277" priority="10">
      <formula>$AZ$44="R"</formula>
    </cfRule>
    <cfRule type="expression" dxfId="276" priority="11">
      <formula>$AZ$44="Q"</formula>
    </cfRule>
    <cfRule type="expression" dxfId="275" priority="12">
      <formula>$AZ$44="P"</formula>
    </cfRule>
    <cfRule type="expression" dxfId="274" priority="13">
      <formula>$AZ$44="N"</formula>
    </cfRule>
    <cfRule type="expression" dxfId="273" priority="14">
      <formula>$AZ$44="H"</formula>
    </cfRule>
  </conditionalFormatting>
  <conditionalFormatting sqref="AY28:BH29">
    <cfRule type="expression" dxfId="272" priority="5">
      <formula>$AZ$22="R"</formula>
    </cfRule>
    <cfRule type="expression" dxfId="271" priority="6">
      <formula>$AZ$22="Q"</formula>
    </cfRule>
    <cfRule type="expression" dxfId="270" priority="7">
      <formula>$AZ$22="P"</formula>
    </cfRule>
    <cfRule type="expression" dxfId="269" priority="8">
      <formula>$AZ$22="N"</formula>
    </cfRule>
    <cfRule type="expression" dxfId="268" priority="9">
      <formula>$AZ$22="H"</formula>
    </cfRule>
  </conditionalFormatting>
  <conditionalFormatting sqref="L28:BR29">
    <cfRule type="expression" dxfId="267" priority="4">
      <formula>$AB$31=1</formula>
    </cfRule>
  </conditionalFormatting>
  <conditionalFormatting sqref="L50:BR51">
    <cfRule type="expression" dxfId="266" priority="3">
      <formula>$AB$53=1</formula>
    </cfRule>
  </conditionalFormatting>
  <conditionalFormatting sqref="L25:S26">
    <cfRule type="expression" dxfId="265" priority="2">
      <formula>$BK$25=2</formula>
    </cfRule>
  </conditionalFormatting>
  <conditionalFormatting sqref="AZ44">
    <cfRule type="expression" dxfId="264" priority="1" stopIfTrue="1">
      <formula>AND(L45&lt;&gt;"",AZ44="")</formula>
    </cfRule>
  </conditionalFormatting>
  <dataValidations count="42">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121 BZ53:CD55 CG53:CK55 BZ6 CG31:CK33 BZ31:CD33 BE65:BI68 AX65:BB68 BZ74 CI166 BZ166 CI74 CI121"/>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IF(調査票1校目2校目!BI365=1,"",調査票1校目2校目!BK354)</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IF(調査票1校目2校目!BI365=1,"",調査票1校目2校目!BK354)</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IF(調査票1校目2校目!BI365=1,"",調査票1校目2校目!BK354)</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IF(調査票1校目2校目!BI365=1,"",調査票1校目2校目!BK354)</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K210:CA210"/>
    <mergeCell ref="CC210:CQ210"/>
    <mergeCell ref="BI130:BZ130"/>
    <mergeCell ref="CA130:CR130"/>
    <mergeCell ref="BI134:BZ134"/>
    <mergeCell ref="CA134:CR134"/>
    <mergeCell ref="BK181:CA181"/>
    <mergeCell ref="CB181:CR181"/>
    <mergeCell ref="BK196:CA196"/>
    <mergeCell ref="CB196:CR196"/>
    <mergeCell ref="CB199:CR199"/>
    <mergeCell ref="BK190:CA190"/>
    <mergeCell ref="CB190:CR190"/>
    <mergeCell ref="CB186:CR186"/>
    <mergeCell ref="CB174:CR174"/>
    <mergeCell ref="BI168:CR168"/>
    <mergeCell ref="CA157:CR157"/>
    <mergeCell ref="BI159:BZ159"/>
    <mergeCell ref="CA159:CR159"/>
    <mergeCell ref="BI160:BZ160"/>
    <mergeCell ref="CC160:CQ160"/>
    <mergeCell ref="D163:CR163"/>
    <mergeCell ref="E205:AB205"/>
    <mergeCell ref="AC205:AS205"/>
    <mergeCell ref="AT205:BJ205"/>
    <mergeCell ref="BK205:CA205"/>
    <mergeCell ref="CB205:CR205"/>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194:G202"/>
    <mergeCell ref="H194:J198"/>
    <mergeCell ref="AC194:AS194"/>
    <mergeCell ref="AT194:BJ194"/>
    <mergeCell ref="K196:AB196"/>
    <mergeCell ref="K197:AB197"/>
    <mergeCell ref="K201:AB201"/>
    <mergeCell ref="BK197:CA197"/>
    <mergeCell ref="CB197:CR197"/>
    <mergeCell ref="K194:AB194"/>
    <mergeCell ref="BK201:CA201"/>
    <mergeCell ref="CB201:CR201"/>
    <mergeCell ref="H202:AB202"/>
    <mergeCell ref="AC202:AS202"/>
    <mergeCell ref="AT202:BJ202"/>
    <mergeCell ref="BK202:CA202"/>
    <mergeCell ref="CB202:CR202"/>
    <mergeCell ref="H199:J201"/>
    <mergeCell ref="CB200:CR200"/>
    <mergeCell ref="AC201:AS201"/>
    <mergeCell ref="AT201:BJ201"/>
    <mergeCell ref="AT189:BJ189"/>
    <mergeCell ref="BK189:CA189"/>
    <mergeCell ref="CB189:CR189"/>
    <mergeCell ref="K190:AB190"/>
    <mergeCell ref="AC190:AS190"/>
    <mergeCell ref="AT190:BJ190"/>
    <mergeCell ref="H192:AB192"/>
    <mergeCell ref="AC192:AS192"/>
    <mergeCell ref="AT192:BJ192"/>
    <mergeCell ref="BK192:CA192"/>
    <mergeCell ref="CB192:CR192"/>
    <mergeCell ref="BK194:CA194"/>
    <mergeCell ref="CB194:CR194"/>
    <mergeCell ref="K195:AB195"/>
    <mergeCell ref="AC195:AS195"/>
    <mergeCell ref="AT195:BJ195"/>
    <mergeCell ref="BK195:CA195"/>
    <mergeCell ref="CB195:CR195"/>
    <mergeCell ref="K200:AB200"/>
    <mergeCell ref="AC200:AS200"/>
    <mergeCell ref="CB191:CR191"/>
    <mergeCell ref="CB188:CR188"/>
    <mergeCell ref="H189:J191"/>
    <mergeCell ref="K189:AB189"/>
    <mergeCell ref="AC189:AS189"/>
    <mergeCell ref="AT200:BJ200"/>
    <mergeCell ref="BK200:CA200"/>
    <mergeCell ref="AC196:AS196"/>
    <mergeCell ref="AT196:BJ196"/>
    <mergeCell ref="AC197:AS197"/>
    <mergeCell ref="AT197:BJ197"/>
    <mergeCell ref="K198:AB198"/>
    <mergeCell ref="AC198:AS198"/>
    <mergeCell ref="AT198:BJ198"/>
    <mergeCell ref="AT199:BJ199"/>
    <mergeCell ref="BK199:CA199"/>
    <mergeCell ref="BK198:CA198"/>
    <mergeCell ref="CB198:CR198"/>
    <mergeCell ref="K199:AB199"/>
    <mergeCell ref="AC199:AS199"/>
    <mergeCell ref="E186:G192"/>
    <mergeCell ref="H186:J188"/>
    <mergeCell ref="K186:AB186"/>
    <mergeCell ref="AC186:AS186"/>
    <mergeCell ref="AT186:BJ186"/>
    <mergeCell ref="BK186:CA186"/>
    <mergeCell ref="K188:AB188"/>
    <mergeCell ref="AC188:AS188"/>
    <mergeCell ref="AT188:BJ188"/>
    <mergeCell ref="BK188:CA188"/>
    <mergeCell ref="K191:AB191"/>
    <mergeCell ref="AC191:AS191"/>
    <mergeCell ref="AT191:BJ191"/>
    <mergeCell ref="BK191:CA191"/>
    <mergeCell ref="K187:AB187"/>
    <mergeCell ref="AC187:AS187"/>
    <mergeCell ref="AT187:BJ187"/>
    <mergeCell ref="BK187:CA187"/>
    <mergeCell ref="CB183:CR183"/>
    <mergeCell ref="H184:AB184"/>
    <mergeCell ref="AC184:AS184"/>
    <mergeCell ref="AT184:BJ184"/>
    <mergeCell ref="BK184:CA184"/>
    <mergeCell ref="CB184:CR184"/>
    <mergeCell ref="AC181:AS181"/>
    <mergeCell ref="AT181:BJ181"/>
    <mergeCell ref="CB187:CR187"/>
    <mergeCell ref="CB177:CR177"/>
    <mergeCell ref="K178:AB178"/>
    <mergeCell ref="AC178:AS178"/>
    <mergeCell ref="AT178:BJ178"/>
    <mergeCell ref="BK178:CA178"/>
    <mergeCell ref="CB178:CR178"/>
    <mergeCell ref="H179:J183"/>
    <mergeCell ref="K179:AB179"/>
    <mergeCell ref="AC179:AS179"/>
    <mergeCell ref="AT179:BJ179"/>
    <mergeCell ref="BK179:CA179"/>
    <mergeCell ref="K181:AB181"/>
    <mergeCell ref="K182:AB182"/>
    <mergeCell ref="AC182:AS182"/>
    <mergeCell ref="AT182:BJ182"/>
    <mergeCell ref="BK182:CA182"/>
    <mergeCell ref="CB182:CR182"/>
    <mergeCell ref="CB179:CR179"/>
    <mergeCell ref="K180:AB180"/>
    <mergeCell ref="AC180:AS180"/>
    <mergeCell ref="AT180:BJ180"/>
    <mergeCell ref="BK180:CA180"/>
    <mergeCell ref="CB180:CR180"/>
    <mergeCell ref="K183:AB183"/>
    <mergeCell ref="CB175:CR175"/>
    <mergeCell ref="CB172:CR172"/>
    <mergeCell ref="K173:AB173"/>
    <mergeCell ref="AC173:AS173"/>
    <mergeCell ref="AT173:BJ173"/>
    <mergeCell ref="BK173:CA173"/>
    <mergeCell ref="CB173:CR173"/>
    <mergeCell ref="K176:AB176"/>
    <mergeCell ref="AC176:AS176"/>
    <mergeCell ref="AT176:BJ176"/>
    <mergeCell ref="BK176:CA176"/>
    <mergeCell ref="CB176:CR176"/>
    <mergeCell ref="E172:G184"/>
    <mergeCell ref="H172:J178"/>
    <mergeCell ref="K172:AB172"/>
    <mergeCell ref="AC172:AS172"/>
    <mergeCell ref="AT172:BJ172"/>
    <mergeCell ref="BK172:CA172"/>
    <mergeCell ref="K174:AB174"/>
    <mergeCell ref="AC174:AS174"/>
    <mergeCell ref="AT174:BJ174"/>
    <mergeCell ref="BK174:CA174"/>
    <mergeCell ref="K175:AB175"/>
    <mergeCell ref="AC175:AS175"/>
    <mergeCell ref="AT175:BJ175"/>
    <mergeCell ref="BK175:CA175"/>
    <mergeCell ref="K177:AB177"/>
    <mergeCell ref="AC177:AS177"/>
    <mergeCell ref="AT177:BJ177"/>
    <mergeCell ref="BK177:CA177"/>
    <mergeCell ref="AC183:AS183"/>
    <mergeCell ref="AT183:BJ183"/>
    <mergeCell ref="BK183:CA183"/>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BZ166:CR166"/>
    <mergeCell ref="E156:X156"/>
    <mergeCell ref="Y156:AP156"/>
    <mergeCell ref="E157:X157"/>
    <mergeCell ref="Y157:AP157"/>
    <mergeCell ref="AQ157:BH157"/>
    <mergeCell ref="BI157:BZ157"/>
    <mergeCell ref="E153:X153"/>
    <mergeCell ref="Y153:AP153"/>
    <mergeCell ref="E154:X154"/>
    <mergeCell ref="Y154:AP154"/>
    <mergeCell ref="E155:X155"/>
    <mergeCell ref="Y155:AP155"/>
    <mergeCell ref="E152:X152"/>
    <mergeCell ref="Y152:AP152"/>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AQ149:BH149"/>
    <mergeCell ref="BI149:BZ149"/>
    <mergeCell ref="E147:X147"/>
    <mergeCell ref="Y147:AP147"/>
    <mergeCell ref="AQ147:BH147"/>
    <mergeCell ref="BI147:BZ147"/>
    <mergeCell ref="CA147:CR147"/>
    <mergeCell ref="E151:X151"/>
    <mergeCell ref="Y151:AP151"/>
    <mergeCell ref="AQ151:BH151"/>
    <mergeCell ref="BI151:BZ151"/>
    <mergeCell ref="CA151:CR151"/>
    <mergeCell ref="CA144:CR144"/>
    <mergeCell ref="H145:X145"/>
    <mergeCell ref="Y145:AP145"/>
    <mergeCell ref="AQ145:BH145"/>
    <mergeCell ref="BI145:BZ145"/>
    <mergeCell ref="CA145:CR145"/>
    <mergeCell ref="E143:G146"/>
    <mergeCell ref="H143:X143"/>
    <mergeCell ref="Y143:AP143"/>
    <mergeCell ref="AQ143:BH143"/>
    <mergeCell ref="BI143:BZ143"/>
    <mergeCell ref="CA143:CR143"/>
    <mergeCell ref="H144:X144"/>
    <mergeCell ref="Y144:AP144"/>
    <mergeCell ref="AQ144:BH144"/>
    <mergeCell ref="BI144:BZ144"/>
    <mergeCell ref="H146:X146"/>
    <mergeCell ref="Y146:AP146"/>
    <mergeCell ref="AQ146:BH146"/>
    <mergeCell ref="BI146:BZ146"/>
    <mergeCell ref="CA146:CR146"/>
    <mergeCell ref="E141:X141"/>
    <mergeCell ref="Y141:AP141"/>
    <mergeCell ref="AQ141:BH141"/>
    <mergeCell ref="BI141:BZ141"/>
    <mergeCell ref="CA141:CR141"/>
    <mergeCell ref="E142:X142"/>
    <mergeCell ref="Y142:AP142"/>
    <mergeCell ref="AQ142:BH142"/>
    <mergeCell ref="BI142:BZ142"/>
    <mergeCell ref="CA142:CR142"/>
    <mergeCell ref="H137:X137"/>
    <mergeCell ref="Y137:AP137"/>
    <mergeCell ref="AQ137:BH137"/>
    <mergeCell ref="BI137:BZ137"/>
    <mergeCell ref="CA137:CR137"/>
    <mergeCell ref="CA133:CR133"/>
    <mergeCell ref="K134:X134"/>
    <mergeCell ref="H138:X138"/>
    <mergeCell ref="Y138:AP138"/>
    <mergeCell ref="AQ138:BH138"/>
    <mergeCell ref="BI138:BZ138"/>
    <mergeCell ref="CA138:CR138"/>
    <mergeCell ref="K133:X133"/>
    <mergeCell ref="Y133:AP133"/>
    <mergeCell ref="AQ133:BH133"/>
    <mergeCell ref="BI133:BZ133"/>
    <mergeCell ref="K135:X135"/>
    <mergeCell ref="Y135:AP135"/>
    <mergeCell ref="AQ135:BH135"/>
    <mergeCell ref="BI135:BZ135"/>
    <mergeCell ref="CA135:CR135"/>
    <mergeCell ref="E139:X139"/>
    <mergeCell ref="Y139:AP139"/>
    <mergeCell ref="AQ139:BH139"/>
    <mergeCell ref="BI139:BZ139"/>
    <mergeCell ref="CA139:CR139"/>
    <mergeCell ref="E140:X140"/>
    <mergeCell ref="Y140:AP140"/>
    <mergeCell ref="AQ140:BH140"/>
    <mergeCell ref="BI140:BZ140"/>
    <mergeCell ref="CA140:CR140"/>
    <mergeCell ref="AQ127:BH127"/>
    <mergeCell ref="BI127:BZ127"/>
    <mergeCell ref="CA127:CR127"/>
    <mergeCell ref="E128:G138"/>
    <mergeCell ref="H128:X128"/>
    <mergeCell ref="Y128:AP128"/>
    <mergeCell ref="AQ128:BH128"/>
    <mergeCell ref="BI128:BZ128"/>
    <mergeCell ref="K131:X131"/>
    <mergeCell ref="Y131:AP131"/>
    <mergeCell ref="AQ131:BH131"/>
    <mergeCell ref="BI131:BZ131"/>
    <mergeCell ref="CA131:CR131"/>
    <mergeCell ref="CA128:CR128"/>
    <mergeCell ref="H129:J131"/>
    <mergeCell ref="K129:X129"/>
    <mergeCell ref="Y129:AP129"/>
    <mergeCell ref="AQ129:BH129"/>
    <mergeCell ref="H132:X132"/>
    <mergeCell ref="Y132:AP132"/>
    <mergeCell ref="AQ132:BH132"/>
    <mergeCell ref="BI132:BZ132"/>
    <mergeCell ref="CA132:CR132"/>
    <mergeCell ref="H133:J135"/>
    <mergeCell ref="BI129:BZ129"/>
    <mergeCell ref="CA129:CR129"/>
    <mergeCell ref="K130:X130"/>
    <mergeCell ref="H136:X136"/>
    <mergeCell ref="Y136:AP136"/>
    <mergeCell ref="AQ136:BH136"/>
    <mergeCell ref="BI136:BZ136"/>
    <mergeCell ref="CA136:CR136"/>
    <mergeCell ref="BI123:CR123"/>
    <mergeCell ref="E124:X126"/>
    <mergeCell ref="Y124:AP125"/>
    <mergeCell ref="AQ124:BH125"/>
    <mergeCell ref="BI124:BZ124"/>
    <mergeCell ref="CA124:CR124"/>
    <mergeCell ref="BI125:BZ126"/>
    <mergeCell ref="CA125:CR126"/>
    <mergeCell ref="Y126:AP126"/>
    <mergeCell ref="AQ126:BH126"/>
    <mergeCell ref="Y130:AP130"/>
    <mergeCell ref="AQ130:BH130"/>
    <mergeCell ref="Y134:AP134"/>
    <mergeCell ref="AQ134:BH134"/>
    <mergeCell ref="E127:X127"/>
    <mergeCell ref="Y127:AP127"/>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BZ121:CR121"/>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99:X99"/>
    <mergeCell ref="Y99:AP99"/>
    <mergeCell ref="AQ99:BH99"/>
    <mergeCell ref="BI99:BZ99"/>
    <mergeCell ref="CA99:CR99"/>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K100:X100"/>
    <mergeCell ref="Y100:AP100"/>
    <mergeCell ref="AQ100:BH100"/>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Y93:AP93"/>
    <mergeCell ref="AQ93:BH93"/>
    <mergeCell ref="BI93:BZ93"/>
    <mergeCell ref="CA93:CR93"/>
    <mergeCell ref="L96:X96"/>
    <mergeCell ref="Y96:AP96"/>
    <mergeCell ref="AQ96:BH96"/>
    <mergeCell ref="BI96:BZ96"/>
    <mergeCell ref="CA96:CR96"/>
    <mergeCell ref="H97:J97"/>
    <mergeCell ref="K97:X97"/>
    <mergeCell ref="Y97:AP97"/>
    <mergeCell ref="AQ97:BH97"/>
    <mergeCell ref="BI97:BZ97"/>
    <mergeCell ref="H94:J96"/>
    <mergeCell ref="K94:X94"/>
    <mergeCell ref="Y94:AP94"/>
    <mergeCell ref="AQ94:BH94"/>
    <mergeCell ref="H92:J92"/>
    <mergeCell ref="K92:X92"/>
    <mergeCell ref="Y92:AP92"/>
    <mergeCell ref="AQ92:BH92"/>
    <mergeCell ref="BI92:BZ92"/>
    <mergeCell ref="BI88:BZ88"/>
    <mergeCell ref="CA88:CR88"/>
    <mergeCell ref="H89:J89"/>
    <mergeCell ref="K89:X89"/>
    <mergeCell ref="Y89:AP89"/>
    <mergeCell ref="AQ89:BH89"/>
    <mergeCell ref="BI89:BZ89"/>
    <mergeCell ref="CA89:CR89"/>
    <mergeCell ref="E90:X90"/>
    <mergeCell ref="Y90:AP90"/>
    <mergeCell ref="AQ90:BH90"/>
    <mergeCell ref="BI90:BZ90"/>
    <mergeCell ref="CA90:CR90"/>
    <mergeCell ref="E91:X91"/>
    <mergeCell ref="Y91:AP91"/>
    <mergeCell ref="AQ91:BH91"/>
    <mergeCell ref="BI91:BZ91"/>
    <mergeCell ref="CA91:CR91"/>
    <mergeCell ref="E87:X87"/>
    <mergeCell ref="Y87:AP87"/>
    <mergeCell ref="AQ87:BH87"/>
    <mergeCell ref="BI87:BZ87"/>
    <mergeCell ref="CA87:CR87"/>
    <mergeCell ref="E88:G89"/>
    <mergeCell ref="H88:J88"/>
    <mergeCell ref="K88:X88"/>
    <mergeCell ref="Y88:AP88"/>
    <mergeCell ref="AQ88:BH88"/>
    <mergeCell ref="H83:J83"/>
    <mergeCell ref="K83:X83"/>
    <mergeCell ref="Y83:AP83"/>
    <mergeCell ref="AQ83:BH83"/>
    <mergeCell ref="BI83:BZ83"/>
    <mergeCell ref="CA83:CR83"/>
    <mergeCell ref="H86:J86"/>
    <mergeCell ref="K86:X86"/>
    <mergeCell ref="Y86:AP86"/>
    <mergeCell ref="AQ86:BH86"/>
    <mergeCell ref="BI86:BZ86"/>
    <mergeCell ref="CA86:CR86"/>
    <mergeCell ref="H85:J85"/>
    <mergeCell ref="K85:X85"/>
    <mergeCell ref="Y85:AP85"/>
    <mergeCell ref="AQ85:BH85"/>
    <mergeCell ref="BI85:BZ85"/>
    <mergeCell ref="CA85:CR85"/>
    <mergeCell ref="BI81:BZ81"/>
    <mergeCell ref="CA81:CR81"/>
    <mergeCell ref="H82:J82"/>
    <mergeCell ref="K82:X82"/>
    <mergeCell ref="Y82:AP82"/>
    <mergeCell ref="AQ82:BH82"/>
    <mergeCell ref="BI82:BZ82"/>
    <mergeCell ref="CA82:CR8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BI76:CR76"/>
    <mergeCell ref="E77:X79"/>
    <mergeCell ref="Y77:AP78"/>
    <mergeCell ref="AQ77:BH78"/>
    <mergeCell ref="BI77:BZ77"/>
    <mergeCell ref="CA77:CR77"/>
    <mergeCell ref="BI78:BZ79"/>
    <mergeCell ref="CA78:CR79"/>
    <mergeCell ref="Y79:AP79"/>
    <mergeCell ref="AQ79:BH79"/>
    <mergeCell ref="E73:AP73"/>
    <mergeCell ref="AV73:BU75"/>
    <mergeCell ref="BZ73:CR73"/>
    <mergeCell ref="E74:AP75"/>
    <mergeCell ref="D65:J68"/>
    <mergeCell ref="K65:P66"/>
    <mergeCell ref="Q65:AP66"/>
    <mergeCell ref="AQ65:AW66"/>
    <mergeCell ref="AX65:BB66"/>
    <mergeCell ref="BC65:BD66"/>
    <mergeCell ref="CC68:CQ68"/>
    <mergeCell ref="E71:CR71"/>
    <mergeCell ref="AH72:BR72"/>
    <mergeCell ref="BZ72:CR72"/>
    <mergeCell ref="BZ74:CR74"/>
    <mergeCell ref="BR68:CB68"/>
    <mergeCell ref="BR64:CQ65"/>
    <mergeCell ref="BE65:BI66"/>
    <mergeCell ref="BJ65:BK66"/>
    <mergeCell ref="BL65:BP66"/>
    <mergeCell ref="K67:P68"/>
    <mergeCell ref="Q67:AP68"/>
    <mergeCell ref="AQ67:AW68"/>
    <mergeCell ref="AX67:BB68"/>
    <mergeCell ref="D52:K63"/>
    <mergeCell ref="L56:AI56"/>
    <mergeCell ref="L57:AI57"/>
    <mergeCell ref="L58:S58"/>
    <mergeCell ref="T58:AI58"/>
    <mergeCell ref="AJ58:AQ58"/>
    <mergeCell ref="AR58:BF58"/>
    <mergeCell ref="BG58:BN63"/>
    <mergeCell ref="CG53:CK55"/>
    <mergeCell ref="AB52:AV52"/>
    <mergeCell ref="AW52:BR52"/>
    <mergeCell ref="L59:S63"/>
    <mergeCell ref="T59:AI59"/>
    <mergeCell ref="AR59:BF59"/>
    <mergeCell ref="BO62:CE62"/>
    <mergeCell ref="T63:AI63"/>
    <mergeCell ref="AR63:BF63"/>
    <mergeCell ref="BO63:CE63"/>
    <mergeCell ref="AJ59:AQ63"/>
    <mergeCell ref="T60:AI60"/>
    <mergeCell ref="T61:AI61"/>
    <mergeCell ref="T62:AI62"/>
    <mergeCell ref="BO58:CE58"/>
    <mergeCell ref="BR66:CA67"/>
    <mergeCell ref="CB66:CI67"/>
    <mergeCell ref="CJ66:CQ67"/>
    <mergeCell ref="AJ56:BF56"/>
    <mergeCell ref="BG56:CE56"/>
    <mergeCell ref="AJ57:BF57"/>
    <mergeCell ref="BG57:CE57"/>
    <mergeCell ref="BO59:CE59"/>
    <mergeCell ref="AR60:BF60"/>
    <mergeCell ref="BO60:CE60"/>
    <mergeCell ref="AR61:BF61"/>
    <mergeCell ref="BO61:CE61"/>
    <mergeCell ref="AR62:BF62"/>
    <mergeCell ref="BC67:BD68"/>
    <mergeCell ref="BE67:BI68"/>
    <mergeCell ref="BJ67:BK68"/>
    <mergeCell ref="BL67:BP68"/>
    <mergeCell ref="BZ49:CF51"/>
    <mergeCell ref="CG49:CI51"/>
    <mergeCell ref="CJ49:CR51"/>
    <mergeCell ref="L50:U50"/>
    <mergeCell ref="V50:AE50"/>
    <mergeCell ref="AF50:AN50"/>
    <mergeCell ref="AO50:AX50"/>
    <mergeCell ref="AY50:BH50"/>
    <mergeCell ref="BS49:BY51"/>
    <mergeCell ref="CM52:CR52"/>
    <mergeCell ref="L53:S55"/>
    <mergeCell ref="T53:AA55"/>
    <mergeCell ref="AB53:AI55"/>
    <mergeCell ref="AJ53:AV55"/>
    <mergeCell ref="AW53:BB53"/>
    <mergeCell ref="BC53:BJ53"/>
    <mergeCell ref="BK53:BR53"/>
    <mergeCell ref="BZ53:CD55"/>
    <mergeCell ref="L52:AA52"/>
    <mergeCell ref="CL53:CM55"/>
    <mergeCell ref="CN53:CR55"/>
    <mergeCell ref="AW54:BB54"/>
    <mergeCell ref="BC54:BJ54"/>
    <mergeCell ref="BK54:BR54"/>
    <mergeCell ref="AW55:BR55"/>
    <mergeCell ref="BS52:BY55"/>
    <mergeCell ref="BZ52:CD52"/>
    <mergeCell ref="CE53:CF55"/>
    <mergeCell ref="CE52:CL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CN31:CR33"/>
    <mergeCell ref="AW32:BB32"/>
    <mergeCell ref="BC32:BJ32"/>
    <mergeCell ref="BK32:BR32"/>
    <mergeCell ref="AW33:BR33"/>
    <mergeCell ref="BS30:BY33"/>
    <mergeCell ref="BZ30:CD30"/>
    <mergeCell ref="CE30:CL30"/>
    <mergeCell ref="CM30:CR30"/>
    <mergeCell ref="BO36:CE36"/>
    <mergeCell ref="T38:AI38"/>
    <mergeCell ref="AR38:BF38"/>
    <mergeCell ref="BO38:CE38"/>
    <mergeCell ref="T39:AI39"/>
    <mergeCell ref="AR39:BF39"/>
    <mergeCell ref="BO39:CE39"/>
    <mergeCell ref="T40:AI40"/>
    <mergeCell ref="AR40:BF40"/>
    <mergeCell ref="BO40:CE40"/>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L28:U28"/>
    <mergeCell ref="V28:AE28"/>
    <mergeCell ref="AF28:AN28"/>
    <mergeCell ref="AO28:AX28"/>
    <mergeCell ref="AY28:BH28"/>
    <mergeCell ref="BI28:BR28"/>
    <mergeCell ref="L29:U29"/>
    <mergeCell ref="V29:AE29"/>
    <mergeCell ref="L31:S33"/>
    <mergeCell ref="T31:AA33"/>
    <mergeCell ref="AB31:AI33"/>
    <mergeCell ref="AJ31:AV33"/>
    <mergeCell ref="AW31:BB31"/>
    <mergeCell ref="BC31:BJ31"/>
    <mergeCell ref="AF29:AN29"/>
    <mergeCell ref="AO29:AX29"/>
    <mergeCell ref="BZ31:CD33"/>
    <mergeCell ref="CE31:CF33"/>
    <mergeCell ref="D27:K29"/>
    <mergeCell ref="L27:U27"/>
    <mergeCell ref="V27:AE27"/>
    <mergeCell ref="AF27:AN27"/>
    <mergeCell ref="AO27:AX27"/>
    <mergeCell ref="AY27:BH27"/>
    <mergeCell ref="BI27:BR27"/>
    <mergeCell ref="BS27:BY29"/>
    <mergeCell ref="BZ27:CF29"/>
    <mergeCell ref="AY29:BH29"/>
    <mergeCell ref="BI29:BR29"/>
    <mergeCell ref="BZ22:CH22"/>
    <mergeCell ref="CI22:CR22"/>
    <mergeCell ref="D23:K23"/>
    <mergeCell ref="L23:AV23"/>
    <mergeCell ref="BZ23:CH23"/>
    <mergeCell ref="CI23:CR23"/>
    <mergeCell ref="D24:K26"/>
    <mergeCell ref="L24:BJ24"/>
    <mergeCell ref="BK24:BR24"/>
    <mergeCell ref="BS24:BY26"/>
    <mergeCell ref="BZ24:CC24"/>
    <mergeCell ref="CD24:CH24"/>
    <mergeCell ref="CI24:CM24"/>
    <mergeCell ref="CN24:CR24"/>
    <mergeCell ref="L25:S26"/>
    <mergeCell ref="T25:T26"/>
    <mergeCell ref="U25:BJ26"/>
    <mergeCell ref="BK25:BR25"/>
    <mergeCell ref="BZ25:CC25"/>
    <mergeCell ref="CN25:CR25"/>
    <mergeCell ref="CG27:CI29"/>
    <mergeCell ref="D14:K15"/>
    <mergeCell ref="L14:T15"/>
    <mergeCell ref="U14:AR15"/>
    <mergeCell ref="AS14:AY15"/>
    <mergeCell ref="D22:K22"/>
    <mergeCell ref="L22:AV22"/>
    <mergeCell ref="AW22:AY23"/>
    <mergeCell ref="AZ22:BF23"/>
    <mergeCell ref="BG22:BR23"/>
    <mergeCell ref="D16:K17"/>
    <mergeCell ref="L16:S17"/>
    <mergeCell ref="T16:T17"/>
    <mergeCell ref="U16:BR17"/>
    <mergeCell ref="BS17:BY19"/>
    <mergeCell ref="BZ17:CD18"/>
    <mergeCell ref="CE17:CL18"/>
    <mergeCell ref="BS15:BY16"/>
    <mergeCell ref="CD25:CH25"/>
    <mergeCell ref="CI25:CM25"/>
    <mergeCell ref="BK26:BR26"/>
    <mergeCell ref="BZ26:CR26"/>
    <mergeCell ref="CJ27:CR29"/>
    <mergeCell ref="BS22:BY23"/>
    <mergeCell ref="CM17:CR18"/>
    <mergeCell ref="D18:K19"/>
    <mergeCell ref="L18:BR18"/>
    <mergeCell ref="L19:S19"/>
    <mergeCell ref="U19:BR19"/>
    <mergeCell ref="BZ19:CD19"/>
    <mergeCell ref="CE19:CF19"/>
    <mergeCell ref="CG19:CK19"/>
    <mergeCell ref="CL19:CM19"/>
    <mergeCell ref="CN19:CR19"/>
    <mergeCell ref="BJ14:BR14"/>
    <mergeCell ref="BZ14:CR14"/>
    <mergeCell ref="AZ15:BI15"/>
    <mergeCell ref="BJ15:BR15"/>
    <mergeCell ref="BS12:BY14"/>
    <mergeCell ref="BZ12:CC12"/>
    <mergeCell ref="CD12:CH12"/>
    <mergeCell ref="CI12:CM12"/>
    <mergeCell ref="CN12:CR12"/>
    <mergeCell ref="AZ13:BI13"/>
    <mergeCell ref="BJ13:BR13"/>
    <mergeCell ref="BZ13:CC13"/>
    <mergeCell ref="CD13:CH13"/>
    <mergeCell ref="CI13:CM13"/>
    <mergeCell ref="BZ15:CF16"/>
    <mergeCell ref="CG15:CI16"/>
    <mergeCell ref="CJ15:CR16"/>
    <mergeCell ref="CG31:CK33"/>
    <mergeCell ref="CL31:CM33"/>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D12:K13"/>
    <mergeCell ref="L12:T13"/>
    <mergeCell ref="U12:AR13"/>
    <mergeCell ref="AS12:AY13"/>
    <mergeCell ref="BZ6:CR6"/>
    <mergeCell ref="CN13:CR13"/>
    <mergeCell ref="AZ14:BI14"/>
  </mergeCells>
  <phoneticPr fontId="2"/>
  <conditionalFormatting sqref="AZ22">
    <cfRule type="expression" dxfId="263" priority="45" stopIfTrue="1">
      <formula>AND(L23&lt;&gt;"",AZ22="")</formula>
    </cfRule>
  </conditionalFormatting>
  <conditionalFormatting sqref="L34:AI35 L36:S41">
    <cfRule type="expression" dxfId="262" priority="44">
      <formula>$AZ$22=""</formula>
    </cfRule>
  </conditionalFormatting>
  <conditionalFormatting sqref="L34:AI35 L36:S41">
    <cfRule type="expression" dxfId="261" priority="43">
      <formula>$AZ$22=" "</formula>
    </cfRule>
  </conditionalFormatting>
  <conditionalFormatting sqref="L34:AI35 L36:S41">
    <cfRule type="expression" dxfId="260" priority="42">
      <formula>$AZ$22="　"</formula>
    </cfRule>
  </conditionalFormatting>
  <conditionalFormatting sqref="L35:AI35 L36:S41">
    <cfRule type="expression" dxfId="259" priority="41">
      <formula>$AZ$22="G"</formula>
    </cfRule>
  </conditionalFormatting>
  <conditionalFormatting sqref="L34:AI34">
    <cfRule type="expression" dxfId="258" priority="40">
      <formula>$AZ$22="G"</formula>
    </cfRule>
  </conditionalFormatting>
  <conditionalFormatting sqref="AJ34:BF35 AJ36:AQ41 BG36:BN41">
    <cfRule type="expression" dxfId="257" priority="39">
      <formula>$AZ$22="H"</formula>
    </cfRule>
  </conditionalFormatting>
  <conditionalFormatting sqref="AJ34:BF35 AJ36:AQ36 BG36:BN41">
    <cfRule type="expression" dxfId="256" priority="38">
      <formula>$AZ$22="G"</formula>
    </cfRule>
  </conditionalFormatting>
  <conditionalFormatting sqref="AJ34:BF35 AJ36:AQ36 BG36:BN41">
    <cfRule type="expression" dxfId="255" priority="37">
      <formula>$AZ$22="R"</formula>
    </cfRule>
  </conditionalFormatting>
  <conditionalFormatting sqref="AJ37:AQ41">
    <cfRule type="expression" dxfId="254" priority="35">
      <formula>$AZ$22="R"</formula>
    </cfRule>
    <cfRule type="expression" dxfId="253" priority="36">
      <formula>$AZ$22="G"</formula>
    </cfRule>
  </conditionalFormatting>
  <conditionalFormatting sqref="BG34:CE35">
    <cfRule type="expression" dxfId="252" priority="34">
      <formula>$AZ$22="H"</formula>
    </cfRule>
  </conditionalFormatting>
  <conditionalFormatting sqref="BG34:CE35">
    <cfRule type="expression" dxfId="251" priority="33">
      <formula>$AZ$22="G"</formula>
    </cfRule>
  </conditionalFormatting>
  <conditionalFormatting sqref="BG34:CE35">
    <cfRule type="expression" dxfId="250" priority="32">
      <formula>$AZ$22="R"</formula>
    </cfRule>
  </conditionalFormatting>
  <conditionalFormatting sqref="AJ34:BF35 AJ36:AQ41">
    <cfRule type="expression" dxfId="249" priority="30">
      <formula>$AZ$22="P"</formula>
    </cfRule>
  </conditionalFormatting>
  <conditionalFormatting sqref="AJ34:BF35 AJ36:AQ41">
    <cfRule type="expression" dxfId="248" priority="29">
      <formula>$AZ$22="Q"</formula>
    </cfRule>
  </conditionalFormatting>
  <conditionalFormatting sqref="L56:AI57 L58:S63 AJ58:AQ63">
    <cfRule type="expression" dxfId="247" priority="28">
      <formula>$AZ$44=""</formula>
    </cfRule>
  </conditionalFormatting>
  <conditionalFormatting sqref="L56:AI57 L58:S63 AJ58:AQ63">
    <cfRule type="expression" dxfId="246" priority="27">
      <formula>$AZ$44=" "</formula>
    </cfRule>
  </conditionalFormatting>
  <conditionalFormatting sqref="L56:AI57 L58:S63 AJ58:AQ63">
    <cfRule type="expression" dxfId="245" priority="26">
      <formula>$AZ$44="　"</formula>
    </cfRule>
  </conditionalFormatting>
  <conditionalFormatting sqref="L56:AI57 L58:S63">
    <cfRule type="expression" dxfId="244" priority="25">
      <formula>$AZ$44="G"</formula>
    </cfRule>
  </conditionalFormatting>
  <conditionalFormatting sqref="AJ56:BF57">
    <cfRule type="expression" dxfId="243" priority="24">
      <formula>$AZ$44=""</formula>
    </cfRule>
  </conditionalFormatting>
  <conditionalFormatting sqref="AJ56:BF57">
    <cfRule type="expression" dxfId="242" priority="23">
      <formula>$AZ$44=" "</formula>
    </cfRule>
  </conditionalFormatting>
  <conditionalFormatting sqref="AJ56:BF57">
    <cfRule type="expression" dxfId="241" priority="22">
      <formula>$AZ$44="　"</formula>
    </cfRule>
  </conditionalFormatting>
  <conditionalFormatting sqref="AJ56:BF57 AJ58:AQ63">
    <cfRule type="expression" dxfId="240" priority="21">
      <formula>$AZ$44="N"</formula>
    </cfRule>
  </conditionalFormatting>
  <conditionalFormatting sqref="BG56:CE57 BG58:BN63">
    <cfRule type="expression" dxfId="239" priority="20">
      <formula>$AZ$44="H"</formula>
    </cfRule>
  </conditionalFormatting>
  <conditionalFormatting sqref="BG56:CE57 BG58:BN63">
    <cfRule type="expression" dxfId="238" priority="19">
      <formula>$AZ$44="G"</formula>
    </cfRule>
  </conditionalFormatting>
  <conditionalFormatting sqref="BG56:CE57 BG58:BN63">
    <cfRule type="expression" dxfId="237" priority="18">
      <formula>$AZ$44="R"</formula>
    </cfRule>
  </conditionalFormatting>
  <conditionalFormatting sqref="BZ27:CR29">
    <cfRule type="expression" dxfId="236" priority="17">
      <formula>$BK$25=2</formula>
    </cfRule>
  </conditionalFormatting>
  <conditionalFormatting sqref="L24:BJ24 T25:BJ26">
    <cfRule type="expression" dxfId="235" priority="16">
      <formula>$BK$25=2</formula>
    </cfRule>
  </conditionalFormatting>
  <conditionalFormatting sqref="L46:BJ48 BZ49:CR51">
    <cfRule type="expression" dxfId="234" priority="15">
      <formula>$BK$47=2</formula>
    </cfRule>
  </conditionalFormatting>
  <conditionalFormatting sqref="AY50:BH51">
    <cfRule type="expression" dxfId="233" priority="10">
      <formula>$AZ$44="R"</formula>
    </cfRule>
    <cfRule type="expression" dxfId="232" priority="11">
      <formula>$AZ$44="Q"</formula>
    </cfRule>
    <cfRule type="expression" dxfId="231" priority="12">
      <formula>$AZ$44="P"</formula>
    </cfRule>
    <cfRule type="expression" dxfId="230" priority="13">
      <formula>$AZ$44="N"</formula>
    </cfRule>
    <cfRule type="expression" dxfId="229" priority="14">
      <formula>$AZ$44="H"</formula>
    </cfRule>
  </conditionalFormatting>
  <conditionalFormatting sqref="AY28:BH29">
    <cfRule type="expression" dxfId="228" priority="5">
      <formula>$AZ$22="R"</formula>
    </cfRule>
    <cfRule type="expression" dxfId="227" priority="6">
      <formula>$AZ$22="Q"</formula>
    </cfRule>
    <cfRule type="expression" dxfId="226" priority="7">
      <formula>$AZ$22="P"</formula>
    </cfRule>
    <cfRule type="expression" dxfId="225" priority="8">
      <formula>$AZ$22="N"</formula>
    </cfRule>
    <cfRule type="expression" dxfId="224" priority="9">
      <formula>$AZ$22="H"</formula>
    </cfRule>
  </conditionalFormatting>
  <conditionalFormatting sqref="L28:BR29">
    <cfRule type="expression" dxfId="223" priority="4">
      <formula>$AB$31=1</formula>
    </cfRule>
  </conditionalFormatting>
  <conditionalFormatting sqref="L50:BR51">
    <cfRule type="expression" dxfId="222" priority="3">
      <formula>$AB$53=1</formula>
    </cfRule>
  </conditionalFormatting>
  <conditionalFormatting sqref="L25:S26">
    <cfRule type="expression" dxfId="221" priority="2">
      <formula>$BK$25=2</formula>
    </cfRule>
  </conditionalFormatting>
  <conditionalFormatting sqref="AZ44">
    <cfRule type="expression" dxfId="220" priority="1" stopIfTrue="1">
      <formula>AND(L45&lt;&gt;"",AZ44="")</formula>
    </cfRule>
  </conditionalFormatting>
  <dataValidations count="42">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121 BZ53:CD55 CG53:CK55 BZ6 CG31:CK33 BZ31:CD33 BE65:BI68 AX65:BB68 BZ74 CI166 BZ166 CI74 CI121"/>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IF(調査票1校目2校目!BI365=1,"",調査票1校目2校目!BK356)</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IF(調査票1校目2校目!BI365=1,"",BR68)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IF(調査票1校目2校目!BI365=1,"",BR68)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IF(調査票1校目2校目!BI365=1,"",BR68)</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74:CR74"/>
    <mergeCell ref="BZ121:CR121"/>
    <mergeCell ref="BZ166:CR166"/>
    <mergeCell ref="AT196:BJ196"/>
    <mergeCell ref="AC197:AS197"/>
    <mergeCell ref="AT197:BJ197"/>
    <mergeCell ref="BK210:CA210"/>
    <mergeCell ref="CC210:CQ210"/>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K201:AB201"/>
    <mergeCell ref="AC201:AS201"/>
    <mergeCell ref="AT201:BJ201"/>
    <mergeCell ref="BK201:CA201"/>
    <mergeCell ref="CB201:CR201"/>
    <mergeCell ref="H202:AB202"/>
    <mergeCell ref="AC202:AS202"/>
    <mergeCell ref="AT202:BJ202"/>
    <mergeCell ref="BK202:CA202"/>
    <mergeCell ref="CB202:CR202"/>
    <mergeCell ref="H199:J201"/>
    <mergeCell ref="E194:G202"/>
    <mergeCell ref="H194:J198"/>
    <mergeCell ref="AC195:AS195"/>
    <mergeCell ref="AT195:BJ195"/>
    <mergeCell ref="BK195:CA195"/>
    <mergeCell ref="CB195:CR195"/>
    <mergeCell ref="K197:AB197"/>
    <mergeCell ref="BK197:CA197"/>
    <mergeCell ref="CB197:CR197"/>
    <mergeCell ref="CB199:CR199"/>
    <mergeCell ref="K200:AB200"/>
    <mergeCell ref="AC200:AS200"/>
    <mergeCell ref="AT200:BJ200"/>
    <mergeCell ref="BK200:CA200"/>
    <mergeCell ref="CB200:CR200"/>
    <mergeCell ref="K198:AB198"/>
    <mergeCell ref="AC198:AS198"/>
    <mergeCell ref="AT198:BJ198"/>
    <mergeCell ref="BK198:CA198"/>
    <mergeCell ref="CB198:CR198"/>
    <mergeCell ref="K199:AB199"/>
    <mergeCell ref="AC199:AS199"/>
    <mergeCell ref="AT199:BJ199"/>
    <mergeCell ref="BK199:CA199"/>
    <mergeCell ref="CB192:CR192"/>
    <mergeCell ref="K196:AB196"/>
    <mergeCell ref="BK196:CA196"/>
    <mergeCell ref="CB196:CR196"/>
    <mergeCell ref="CB189:CR189"/>
    <mergeCell ref="K190:AB190"/>
    <mergeCell ref="AC190:AS190"/>
    <mergeCell ref="AT190:BJ190"/>
    <mergeCell ref="K194:AB194"/>
    <mergeCell ref="AC194:AS194"/>
    <mergeCell ref="AT194:BJ194"/>
    <mergeCell ref="BK190:CA190"/>
    <mergeCell ref="CB190:CR190"/>
    <mergeCell ref="K191:AB191"/>
    <mergeCell ref="AC191:AS191"/>
    <mergeCell ref="AT191:BJ191"/>
    <mergeCell ref="BK191:CA191"/>
    <mergeCell ref="CB191:CR191"/>
    <mergeCell ref="BK194:CA194"/>
    <mergeCell ref="CB194:CR194"/>
    <mergeCell ref="K195:AB195"/>
    <mergeCell ref="AC196:AS196"/>
    <mergeCell ref="AC192:AS192"/>
    <mergeCell ref="CB184:CR184"/>
    <mergeCell ref="H179:J183"/>
    <mergeCell ref="CB186:CR186"/>
    <mergeCell ref="K187:AB187"/>
    <mergeCell ref="AC187:AS187"/>
    <mergeCell ref="AT187:BJ187"/>
    <mergeCell ref="BK187:CA187"/>
    <mergeCell ref="CB187:CR187"/>
    <mergeCell ref="CB188:CR188"/>
    <mergeCell ref="CB181:CR181"/>
    <mergeCell ref="K182:AB182"/>
    <mergeCell ref="AC182:AS182"/>
    <mergeCell ref="AT182:BJ182"/>
    <mergeCell ref="BK182:CA182"/>
    <mergeCell ref="CB182:CR182"/>
    <mergeCell ref="K183:AB183"/>
    <mergeCell ref="AC183:AS183"/>
    <mergeCell ref="AT183:BJ183"/>
    <mergeCell ref="BK183:CA183"/>
    <mergeCell ref="CB183:CR183"/>
    <mergeCell ref="AC181:AS181"/>
    <mergeCell ref="AT181:BJ181"/>
    <mergeCell ref="E186:G192"/>
    <mergeCell ref="H186:J188"/>
    <mergeCell ref="K186:AB186"/>
    <mergeCell ref="AC186:AS186"/>
    <mergeCell ref="AT186:BJ186"/>
    <mergeCell ref="BK186:CA186"/>
    <mergeCell ref="K188:AB188"/>
    <mergeCell ref="AC188:AS188"/>
    <mergeCell ref="AT188:BJ188"/>
    <mergeCell ref="BK188:CA188"/>
    <mergeCell ref="H189:J191"/>
    <mergeCell ref="K189:AB189"/>
    <mergeCell ref="AC189:AS189"/>
    <mergeCell ref="AT189:BJ189"/>
    <mergeCell ref="BK189:CA189"/>
    <mergeCell ref="H192:AB192"/>
    <mergeCell ref="AT192:BJ192"/>
    <mergeCell ref="BK192:CA192"/>
    <mergeCell ref="CB176:CR176"/>
    <mergeCell ref="K177:AB177"/>
    <mergeCell ref="AC177:AS177"/>
    <mergeCell ref="AT177:BJ177"/>
    <mergeCell ref="BK177:CA177"/>
    <mergeCell ref="CB177:CR177"/>
    <mergeCell ref="CB179:CR179"/>
    <mergeCell ref="K180:AB180"/>
    <mergeCell ref="AC180:AS180"/>
    <mergeCell ref="AT180:BJ180"/>
    <mergeCell ref="BK180:CA180"/>
    <mergeCell ref="CB180:CR180"/>
    <mergeCell ref="K178:AB178"/>
    <mergeCell ref="AC178:AS178"/>
    <mergeCell ref="AT178:BJ178"/>
    <mergeCell ref="BK178:CA178"/>
    <mergeCell ref="CB178:CR178"/>
    <mergeCell ref="K179:AB179"/>
    <mergeCell ref="AC179:AS179"/>
    <mergeCell ref="AT179:BJ179"/>
    <mergeCell ref="BK179:CA179"/>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E172:G184"/>
    <mergeCell ref="H172:J178"/>
    <mergeCell ref="K172:AB172"/>
    <mergeCell ref="AC172:AS172"/>
    <mergeCell ref="AT172:BJ172"/>
    <mergeCell ref="BK172:CA172"/>
    <mergeCell ref="K174:AB174"/>
    <mergeCell ref="AC174:AS174"/>
    <mergeCell ref="AT174:BJ174"/>
    <mergeCell ref="BK174:CA174"/>
    <mergeCell ref="K176:AB176"/>
    <mergeCell ref="AC176:AS176"/>
    <mergeCell ref="AT176:BJ176"/>
    <mergeCell ref="BK176:CA176"/>
    <mergeCell ref="K181:AB181"/>
    <mergeCell ref="BK181:CA181"/>
    <mergeCell ref="H184:AB184"/>
    <mergeCell ref="AC184:AS184"/>
    <mergeCell ref="AT184:BJ184"/>
    <mergeCell ref="BK184:CA184"/>
    <mergeCell ref="BI168:CR168"/>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CA157:CR157"/>
    <mergeCell ref="BI159:BZ159"/>
    <mergeCell ref="CA159:CR159"/>
    <mergeCell ref="BI160:BZ160"/>
    <mergeCell ref="CC160:CQ160"/>
    <mergeCell ref="D163:CR163"/>
    <mergeCell ref="E156:X156"/>
    <mergeCell ref="Y156:AP156"/>
    <mergeCell ref="E157:X157"/>
    <mergeCell ref="Y157:AP157"/>
    <mergeCell ref="AQ157:BH157"/>
    <mergeCell ref="BI157:BZ157"/>
    <mergeCell ref="AQ149:BH149"/>
    <mergeCell ref="BI149:BZ149"/>
    <mergeCell ref="E153:X153"/>
    <mergeCell ref="Y153:AP153"/>
    <mergeCell ref="E154:X154"/>
    <mergeCell ref="Y154:AP154"/>
    <mergeCell ref="E155:X155"/>
    <mergeCell ref="Y155:AP155"/>
    <mergeCell ref="E151:X151"/>
    <mergeCell ref="Y151:AP151"/>
    <mergeCell ref="AQ151:BH151"/>
    <mergeCell ref="E152:X152"/>
    <mergeCell ref="Y152:AP152"/>
    <mergeCell ref="H146:X146"/>
    <mergeCell ref="Y146:AP146"/>
    <mergeCell ref="AQ146:BH146"/>
    <mergeCell ref="E147:X147"/>
    <mergeCell ref="Y147:AP147"/>
    <mergeCell ref="AQ147:BH147"/>
    <mergeCell ref="BI147:BZ147"/>
    <mergeCell ref="CA147:CR147"/>
    <mergeCell ref="BI151:BZ151"/>
    <mergeCell ref="CA151:CR151"/>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H143:X143"/>
    <mergeCell ref="Y143:AP143"/>
    <mergeCell ref="AQ143:BH143"/>
    <mergeCell ref="BI143:BZ143"/>
    <mergeCell ref="CA143:CR143"/>
    <mergeCell ref="H144:X144"/>
    <mergeCell ref="Y144:AP144"/>
    <mergeCell ref="AQ144:BH144"/>
    <mergeCell ref="BI144:BZ144"/>
    <mergeCell ref="BI146:BZ146"/>
    <mergeCell ref="CA146:CR146"/>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CA145:CR145"/>
    <mergeCell ref="E143:G146"/>
    <mergeCell ref="H138:X138"/>
    <mergeCell ref="Y138:AP138"/>
    <mergeCell ref="AQ138:BH138"/>
    <mergeCell ref="BI138:BZ138"/>
    <mergeCell ref="CA138:CR138"/>
    <mergeCell ref="E139:X139"/>
    <mergeCell ref="Y139:AP139"/>
    <mergeCell ref="AQ139:BH139"/>
    <mergeCell ref="BI139:BZ139"/>
    <mergeCell ref="CA139:CR139"/>
    <mergeCell ref="Y133:AP133"/>
    <mergeCell ref="AQ133:BH133"/>
    <mergeCell ref="BI133:BZ133"/>
    <mergeCell ref="K135:X135"/>
    <mergeCell ref="Y135:AP135"/>
    <mergeCell ref="AQ135:BH135"/>
    <mergeCell ref="BI135:BZ135"/>
    <mergeCell ref="CA135:CR135"/>
    <mergeCell ref="Y130:AP130"/>
    <mergeCell ref="AQ130:BH130"/>
    <mergeCell ref="E127:X127"/>
    <mergeCell ref="Y127:AP127"/>
    <mergeCell ref="AQ127:BH127"/>
    <mergeCell ref="BI127:BZ127"/>
    <mergeCell ref="CA127:CR127"/>
    <mergeCell ref="E128:G138"/>
    <mergeCell ref="H128:X128"/>
    <mergeCell ref="Y128:AP128"/>
    <mergeCell ref="AQ128:BH128"/>
    <mergeCell ref="BI128:BZ128"/>
    <mergeCell ref="BI130:BZ130"/>
    <mergeCell ref="CA130:CR130"/>
    <mergeCell ref="K131:X131"/>
    <mergeCell ref="Y131:AP131"/>
    <mergeCell ref="AQ131:BH131"/>
    <mergeCell ref="BI131:BZ131"/>
    <mergeCell ref="CA131:CR131"/>
    <mergeCell ref="CA128:CR128"/>
    <mergeCell ref="H129:J131"/>
    <mergeCell ref="K129:X129"/>
    <mergeCell ref="Y129:AP129"/>
    <mergeCell ref="AQ129:BH129"/>
    <mergeCell ref="BI137:BZ137"/>
    <mergeCell ref="CA137:CR137"/>
    <mergeCell ref="BI129:BZ129"/>
    <mergeCell ref="CA129:CR129"/>
    <mergeCell ref="H136:X136"/>
    <mergeCell ref="Y136:AP136"/>
    <mergeCell ref="AQ136:BH136"/>
    <mergeCell ref="BI136:BZ136"/>
    <mergeCell ref="CA136:CR136"/>
    <mergeCell ref="H137:X137"/>
    <mergeCell ref="Y137:AP137"/>
    <mergeCell ref="AQ137:BH137"/>
    <mergeCell ref="Y134:AP134"/>
    <mergeCell ref="AQ134:BH134"/>
    <mergeCell ref="K130:X130"/>
    <mergeCell ref="CA133:CR133"/>
    <mergeCell ref="K134:X134"/>
    <mergeCell ref="BI134:BZ134"/>
    <mergeCell ref="CA134:CR134"/>
    <mergeCell ref="H132:X132"/>
    <mergeCell ref="Y132:AP132"/>
    <mergeCell ref="AQ132:BH132"/>
    <mergeCell ref="BI132:BZ132"/>
    <mergeCell ref="CA132:CR132"/>
    <mergeCell ref="H133:J135"/>
    <mergeCell ref="K133:X133"/>
    <mergeCell ref="BI123:CR123"/>
    <mergeCell ref="E124:X126"/>
    <mergeCell ref="Y124:AP125"/>
    <mergeCell ref="AQ124:BH125"/>
    <mergeCell ref="BI124:BZ124"/>
    <mergeCell ref="CA124:CR124"/>
    <mergeCell ref="BI125:BZ126"/>
    <mergeCell ref="CA125:CR126"/>
    <mergeCell ref="Y126:AP126"/>
    <mergeCell ref="AQ126:BH126"/>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03:X103"/>
    <mergeCell ref="Y103:AP103"/>
    <mergeCell ref="AQ103:BH103"/>
    <mergeCell ref="BI103:BZ103"/>
    <mergeCell ref="CA103:CR103"/>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CA98:CR98"/>
    <mergeCell ref="L96:X96"/>
    <mergeCell ref="Y96:AP96"/>
    <mergeCell ref="AQ96:BH96"/>
    <mergeCell ref="BI96:BZ96"/>
    <mergeCell ref="CA96:CR96"/>
    <mergeCell ref="H97:J97"/>
    <mergeCell ref="K97:X97"/>
    <mergeCell ref="Y97:AP97"/>
    <mergeCell ref="AQ97:BH97"/>
    <mergeCell ref="BI97:BZ97"/>
    <mergeCell ref="E98:X98"/>
    <mergeCell ref="Y98:AP98"/>
    <mergeCell ref="AQ98:BH98"/>
    <mergeCell ref="BI98:BZ98"/>
    <mergeCell ref="E92:G97"/>
    <mergeCell ref="BI94:BZ94"/>
    <mergeCell ref="CA94:CR94"/>
    <mergeCell ref="K95:X95"/>
    <mergeCell ref="Y95:AP95"/>
    <mergeCell ref="AQ95:BH95"/>
    <mergeCell ref="BI95:BZ95"/>
    <mergeCell ref="CA95:CR95"/>
    <mergeCell ref="H94:J96"/>
    <mergeCell ref="K94:X94"/>
    <mergeCell ref="Y94:AP94"/>
    <mergeCell ref="AQ94:BH94"/>
    <mergeCell ref="CA97:CR97"/>
    <mergeCell ref="CA92:CR92"/>
    <mergeCell ref="H93:J93"/>
    <mergeCell ref="K93:X93"/>
    <mergeCell ref="Y93:AP93"/>
    <mergeCell ref="AQ93:BH93"/>
    <mergeCell ref="BI93:BZ93"/>
    <mergeCell ref="CA93:CR93"/>
    <mergeCell ref="H92:J92"/>
    <mergeCell ref="K92:X92"/>
    <mergeCell ref="Y92:AP92"/>
    <mergeCell ref="AQ92:BH92"/>
    <mergeCell ref="BI92:BZ92"/>
    <mergeCell ref="E90:X90"/>
    <mergeCell ref="Y90:AP90"/>
    <mergeCell ref="AQ90:BH90"/>
    <mergeCell ref="BI90:BZ90"/>
    <mergeCell ref="CA90:CR90"/>
    <mergeCell ref="E91:X91"/>
    <mergeCell ref="Y91:AP91"/>
    <mergeCell ref="AQ91:BH91"/>
    <mergeCell ref="BI91:BZ91"/>
    <mergeCell ref="CA91:CR91"/>
    <mergeCell ref="Y86:AP86"/>
    <mergeCell ref="AQ86:BH86"/>
    <mergeCell ref="BI86:BZ86"/>
    <mergeCell ref="CA86:CR86"/>
    <mergeCell ref="H85:J85"/>
    <mergeCell ref="K85:X85"/>
    <mergeCell ref="Y85:AP85"/>
    <mergeCell ref="AQ85:BH85"/>
    <mergeCell ref="BI85:BZ85"/>
    <mergeCell ref="CA85:CR85"/>
    <mergeCell ref="H86:J86"/>
    <mergeCell ref="K86:X86"/>
    <mergeCell ref="BI88:BZ88"/>
    <mergeCell ref="CA88:CR88"/>
    <mergeCell ref="H89:J89"/>
    <mergeCell ref="K89:X89"/>
    <mergeCell ref="Y89:AP89"/>
    <mergeCell ref="AQ89:BH89"/>
    <mergeCell ref="BI89:BZ89"/>
    <mergeCell ref="CA89:CR89"/>
    <mergeCell ref="E87:X87"/>
    <mergeCell ref="Y87:AP87"/>
    <mergeCell ref="AQ87:BH87"/>
    <mergeCell ref="BI87:BZ87"/>
    <mergeCell ref="CA87:CR87"/>
    <mergeCell ref="E88:G89"/>
    <mergeCell ref="H88:J88"/>
    <mergeCell ref="K88:X88"/>
    <mergeCell ref="Y88:AP88"/>
    <mergeCell ref="AQ88:BH88"/>
    <mergeCell ref="BI81:BZ81"/>
    <mergeCell ref="CA81:CR81"/>
    <mergeCell ref="H82:J82"/>
    <mergeCell ref="K82:X82"/>
    <mergeCell ref="Y82:AP82"/>
    <mergeCell ref="AQ82:BH82"/>
    <mergeCell ref="BI82:BZ82"/>
    <mergeCell ref="CA82:CR82"/>
    <mergeCell ref="AH72:BR72"/>
    <mergeCell ref="BZ72:CR7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AR58:BF58"/>
    <mergeCell ref="BG58:BN63"/>
    <mergeCell ref="E73:AP73"/>
    <mergeCell ref="AV73:BU75"/>
    <mergeCell ref="BZ73:CR73"/>
    <mergeCell ref="E74:AP75"/>
    <mergeCell ref="D65:J68"/>
    <mergeCell ref="BI76:CR76"/>
    <mergeCell ref="E77:X79"/>
    <mergeCell ref="Y77:AP78"/>
    <mergeCell ref="AQ77:BH78"/>
    <mergeCell ref="BI77:BZ77"/>
    <mergeCell ref="CA77:CR77"/>
    <mergeCell ref="BI78:BZ79"/>
    <mergeCell ref="CA78:CR79"/>
    <mergeCell ref="Y79:AP79"/>
    <mergeCell ref="AQ79:BH79"/>
    <mergeCell ref="K65:P66"/>
    <mergeCell ref="Q65:AP66"/>
    <mergeCell ref="AQ65:AW66"/>
    <mergeCell ref="AX65:BB66"/>
    <mergeCell ref="BC65:BD66"/>
    <mergeCell ref="CC68:CQ68"/>
    <mergeCell ref="E71:CR71"/>
    <mergeCell ref="AJ56:BF56"/>
    <mergeCell ref="BG56:CE56"/>
    <mergeCell ref="K67:P68"/>
    <mergeCell ref="Q67:AP68"/>
    <mergeCell ref="AQ67:AW68"/>
    <mergeCell ref="AX67:BB68"/>
    <mergeCell ref="BC67:BD68"/>
    <mergeCell ref="BE67:BI68"/>
    <mergeCell ref="BO62:CE62"/>
    <mergeCell ref="T63:AI63"/>
    <mergeCell ref="AR63:BF63"/>
    <mergeCell ref="BO63:CE63"/>
    <mergeCell ref="AJ59:AQ63"/>
    <mergeCell ref="T60:AI60"/>
    <mergeCell ref="T61:AI61"/>
    <mergeCell ref="T62:AI62"/>
    <mergeCell ref="D52:K63"/>
    <mergeCell ref="L56:AI56"/>
    <mergeCell ref="L57:AI57"/>
    <mergeCell ref="AJ57:BF57"/>
    <mergeCell ref="BG57:CE57"/>
    <mergeCell ref="L58:S58"/>
    <mergeCell ref="T58:AI58"/>
    <mergeCell ref="AJ58:AQ58"/>
    <mergeCell ref="BJ67:BK68"/>
    <mergeCell ref="BL67:BP68"/>
    <mergeCell ref="BR68:CB68"/>
    <mergeCell ref="BR64:CQ65"/>
    <mergeCell ref="BE65:BI66"/>
    <mergeCell ref="BJ65:BK66"/>
    <mergeCell ref="BL65:BP66"/>
    <mergeCell ref="AR59:BF59"/>
    <mergeCell ref="BO59:CE59"/>
    <mergeCell ref="AR60:BF60"/>
    <mergeCell ref="BO60:CE60"/>
    <mergeCell ref="AR61:BF61"/>
    <mergeCell ref="BO61:CE61"/>
    <mergeCell ref="AB52:AV52"/>
    <mergeCell ref="AW52:BR52"/>
    <mergeCell ref="BS52:BY55"/>
    <mergeCell ref="BZ52:CD52"/>
    <mergeCell ref="CE53:CF55"/>
    <mergeCell ref="CG53:CK55"/>
    <mergeCell ref="CL53:CM55"/>
    <mergeCell ref="CN53:CR55"/>
    <mergeCell ref="AW54:BB54"/>
    <mergeCell ref="BC54:BJ54"/>
    <mergeCell ref="BK54:BR54"/>
    <mergeCell ref="AW55:BR55"/>
    <mergeCell ref="BO58:CE58"/>
    <mergeCell ref="L59:S63"/>
    <mergeCell ref="T59:AI59"/>
    <mergeCell ref="AR62:BF62"/>
    <mergeCell ref="BZ49:CF51"/>
    <mergeCell ref="CG49:CI51"/>
    <mergeCell ref="CJ49:CR51"/>
    <mergeCell ref="L50:U50"/>
    <mergeCell ref="V50:AE50"/>
    <mergeCell ref="AF50:AN50"/>
    <mergeCell ref="AO50:AX50"/>
    <mergeCell ref="AY50:BH50"/>
    <mergeCell ref="BS49:BY51"/>
    <mergeCell ref="CE52:CL52"/>
    <mergeCell ref="CM52:CR52"/>
    <mergeCell ref="L53:S55"/>
    <mergeCell ref="T53:AA55"/>
    <mergeCell ref="AB53:AI55"/>
    <mergeCell ref="AJ53:AV55"/>
    <mergeCell ref="AW53:BB53"/>
    <mergeCell ref="BC53:BJ53"/>
    <mergeCell ref="BK53:BR53"/>
    <mergeCell ref="BZ53:CD55"/>
    <mergeCell ref="L52:AA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BO36:CE36"/>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T38:AI38"/>
    <mergeCell ref="AR38:BF38"/>
    <mergeCell ref="BO38:CE38"/>
    <mergeCell ref="T39:AI39"/>
    <mergeCell ref="AR39:BF39"/>
    <mergeCell ref="BO39:CE39"/>
    <mergeCell ref="T40:AI40"/>
    <mergeCell ref="AR40:BF40"/>
    <mergeCell ref="BO40:CE40"/>
    <mergeCell ref="L31:S33"/>
    <mergeCell ref="T31:AA33"/>
    <mergeCell ref="AB31:AI33"/>
    <mergeCell ref="AJ31:AV33"/>
    <mergeCell ref="AW31:BB31"/>
    <mergeCell ref="BC31:BJ31"/>
    <mergeCell ref="BZ31:CD33"/>
    <mergeCell ref="CE31:CF33"/>
    <mergeCell ref="CG31:CK33"/>
    <mergeCell ref="CL31:CM33"/>
    <mergeCell ref="CN31:CR33"/>
    <mergeCell ref="AW32:BB32"/>
    <mergeCell ref="BC32:BJ32"/>
    <mergeCell ref="BK32:BR32"/>
    <mergeCell ref="AW33:BR33"/>
    <mergeCell ref="BS30:BY33"/>
    <mergeCell ref="BZ30:CD30"/>
    <mergeCell ref="CE30:CL30"/>
    <mergeCell ref="CM30:CR30"/>
    <mergeCell ref="CE17:CL18"/>
    <mergeCell ref="CI24:CM24"/>
    <mergeCell ref="D23:K23"/>
    <mergeCell ref="L23:AV23"/>
    <mergeCell ref="BZ23:CH23"/>
    <mergeCell ref="CI23:CR23"/>
    <mergeCell ref="D27:K29"/>
    <mergeCell ref="L27:U27"/>
    <mergeCell ref="V27:AE27"/>
    <mergeCell ref="AF27:AN27"/>
    <mergeCell ref="AO27:AX27"/>
    <mergeCell ref="AY27:BH27"/>
    <mergeCell ref="BI27:BR27"/>
    <mergeCell ref="BS27:BY29"/>
    <mergeCell ref="BZ27:CF29"/>
    <mergeCell ref="AY29:BH29"/>
    <mergeCell ref="BI29:BR29"/>
    <mergeCell ref="D24:K26"/>
    <mergeCell ref="L24:BJ24"/>
    <mergeCell ref="BK24:BR24"/>
    <mergeCell ref="BS24:BY26"/>
    <mergeCell ref="BZ24:CC24"/>
    <mergeCell ref="CD24:CH24"/>
    <mergeCell ref="V28:AE28"/>
    <mergeCell ref="AF28:AN28"/>
    <mergeCell ref="AO28:AX28"/>
    <mergeCell ref="AY28:BH28"/>
    <mergeCell ref="BI28:BR28"/>
    <mergeCell ref="L29:U29"/>
    <mergeCell ref="V29:AE29"/>
    <mergeCell ref="CG27:CI29"/>
    <mergeCell ref="CJ27:CR29"/>
    <mergeCell ref="L28:U28"/>
    <mergeCell ref="AF29:AN29"/>
    <mergeCell ref="AO29:AX29"/>
    <mergeCell ref="BS15:BY16"/>
    <mergeCell ref="BK26:BR26"/>
    <mergeCell ref="BZ26:CR26"/>
    <mergeCell ref="D22:K22"/>
    <mergeCell ref="L22:AV22"/>
    <mergeCell ref="AW22:AY23"/>
    <mergeCell ref="AZ22:BF23"/>
    <mergeCell ref="BG22:BR23"/>
    <mergeCell ref="BS22:BY23"/>
    <mergeCell ref="BZ22:CH22"/>
    <mergeCell ref="CI22:CR22"/>
    <mergeCell ref="CG19:CK19"/>
    <mergeCell ref="CL19:CM19"/>
    <mergeCell ref="CN19:CR19"/>
    <mergeCell ref="CN24:CR24"/>
    <mergeCell ref="L25:S26"/>
    <mergeCell ref="T25:T26"/>
    <mergeCell ref="U25:BJ26"/>
    <mergeCell ref="BK25:BR25"/>
    <mergeCell ref="BZ25:CC25"/>
    <mergeCell ref="CD25:CH25"/>
    <mergeCell ref="CI25:CM25"/>
    <mergeCell ref="CN25:CR25"/>
    <mergeCell ref="BZ17:CD18"/>
    <mergeCell ref="CN12:CR12"/>
    <mergeCell ref="AZ13:BI13"/>
    <mergeCell ref="BJ13:BR13"/>
    <mergeCell ref="BZ13:CC13"/>
    <mergeCell ref="CD13:CH13"/>
    <mergeCell ref="CI13:CM13"/>
    <mergeCell ref="D12:K13"/>
    <mergeCell ref="L12:T13"/>
    <mergeCell ref="U12:AR13"/>
    <mergeCell ref="AS12:AY13"/>
    <mergeCell ref="T16:T17"/>
    <mergeCell ref="U16:BR17"/>
    <mergeCell ref="BS17:BY19"/>
    <mergeCell ref="CN13:CR13"/>
    <mergeCell ref="CM17:CR18"/>
    <mergeCell ref="D18:K19"/>
    <mergeCell ref="L18:BR18"/>
    <mergeCell ref="L19:S19"/>
    <mergeCell ref="U19:BR19"/>
    <mergeCell ref="BZ19:CD19"/>
    <mergeCell ref="CE19:CF19"/>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BR66:CA67"/>
    <mergeCell ref="CB66:CI67"/>
    <mergeCell ref="CJ66:CQ67"/>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BZ6:CR6"/>
    <mergeCell ref="BZ15:CF16"/>
    <mergeCell ref="CG15:CI16"/>
    <mergeCell ref="CJ15:CR16"/>
    <mergeCell ref="D16:K17"/>
    <mergeCell ref="L16:S17"/>
  </mergeCells>
  <phoneticPr fontId="2"/>
  <conditionalFormatting sqref="AZ22">
    <cfRule type="expression" dxfId="219" priority="45" stopIfTrue="1">
      <formula>AND(L23&lt;&gt;"",AZ22="")</formula>
    </cfRule>
  </conditionalFormatting>
  <conditionalFormatting sqref="L34:AI35 L36:S41">
    <cfRule type="expression" dxfId="218" priority="44">
      <formula>$AZ$22=""</formula>
    </cfRule>
  </conditionalFormatting>
  <conditionalFormatting sqref="L34:AI35 L36:S41">
    <cfRule type="expression" dxfId="217" priority="43">
      <formula>$AZ$22=" "</formula>
    </cfRule>
  </conditionalFormatting>
  <conditionalFormatting sqref="L34:AI35 L36:S41">
    <cfRule type="expression" dxfId="216" priority="42">
      <formula>$AZ$22="　"</formula>
    </cfRule>
  </conditionalFormatting>
  <conditionalFormatting sqref="L35:AI35 L36:S41">
    <cfRule type="expression" dxfId="215" priority="41">
      <formula>$AZ$22="G"</formula>
    </cfRule>
  </conditionalFormatting>
  <conditionalFormatting sqref="L34:AI34">
    <cfRule type="expression" dxfId="214" priority="40">
      <formula>$AZ$22="G"</formula>
    </cfRule>
  </conditionalFormatting>
  <conditionalFormatting sqref="AJ34:BF35 AJ36:AQ41 BG36:BN41">
    <cfRule type="expression" dxfId="213" priority="39">
      <formula>$AZ$22="H"</formula>
    </cfRule>
  </conditionalFormatting>
  <conditionalFormatting sqref="AJ34:BF35 AJ36:AQ36 BG36:BN41">
    <cfRule type="expression" dxfId="212" priority="38">
      <formula>$AZ$22="G"</formula>
    </cfRule>
  </conditionalFormatting>
  <conditionalFormatting sqref="AJ34:BF35 AJ36:AQ36 BG36:BN41">
    <cfRule type="expression" dxfId="211" priority="37">
      <formula>$AZ$22="R"</formula>
    </cfRule>
  </conditionalFormatting>
  <conditionalFormatting sqref="AJ37:AQ41">
    <cfRule type="expression" dxfId="210" priority="35">
      <formula>$AZ$22="R"</formula>
    </cfRule>
    <cfRule type="expression" dxfId="209" priority="36">
      <formula>$AZ$22="G"</formula>
    </cfRule>
  </conditionalFormatting>
  <conditionalFormatting sqref="BG34:CE35">
    <cfRule type="expression" dxfId="208" priority="34">
      <formula>$AZ$22="H"</formula>
    </cfRule>
  </conditionalFormatting>
  <conditionalFormatting sqref="BG34:CE35">
    <cfRule type="expression" dxfId="207" priority="33">
      <formula>$AZ$22="G"</formula>
    </cfRule>
  </conditionalFormatting>
  <conditionalFormatting sqref="BG34:CE35">
    <cfRule type="expression" dxfId="206" priority="32">
      <formula>$AZ$22="R"</formula>
    </cfRule>
  </conditionalFormatting>
  <conditionalFormatting sqref="AJ34:BF35 AJ36:AQ41">
    <cfRule type="expression" dxfId="205" priority="30">
      <formula>$AZ$22="P"</formula>
    </cfRule>
  </conditionalFormatting>
  <conditionalFormatting sqref="AJ34:BF35 AJ36:AQ41">
    <cfRule type="expression" dxfId="204" priority="29">
      <formula>$AZ$22="Q"</formula>
    </cfRule>
  </conditionalFormatting>
  <conditionalFormatting sqref="L56:AI57 L58:S63 AJ58:AQ63">
    <cfRule type="expression" dxfId="203" priority="28">
      <formula>$AZ$44=""</formula>
    </cfRule>
  </conditionalFormatting>
  <conditionalFormatting sqref="L56:AI57 L58:S63 AJ58:AQ63">
    <cfRule type="expression" dxfId="202" priority="27">
      <formula>$AZ$44=" "</formula>
    </cfRule>
  </conditionalFormatting>
  <conditionalFormatting sqref="L56:AI57 L58:S63 AJ58:AQ63">
    <cfRule type="expression" dxfId="201" priority="26">
      <formula>$AZ$44="　"</formula>
    </cfRule>
  </conditionalFormatting>
  <conditionalFormatting sqref="L56:AI57 L58:S63">
    <cfRule type="expression" dxfId="200" priority="25">
      <formula>$AZ$44="G"</formula>
    </cfRule>
  </conditionalFormatting>
  <conditionalFormatting sqref="AJ56:BF57">
    <cfRule type="expression" dxfId="199" priority="24">
      <formula>$AZ$44=""</formula>
    </cfRule>
  </conditionalFormatting>
  <conditionalFormatting sqref="AJ56:BF57">
    <cfRule type="expression" dxfId="198" priority="23">
      <formula>$AZ$44=" "</formula>
    </cfRule>
  </conditionalFormatting>
  <conditionalFormatting sqref="AJ56:BF57">
    <cfRule type="expression" dxfId="197" priority="22">
      <formula>$AZ$44="　"</formula>
    </cfRule>
  </conditionalFormatting>
  <conditionalFormatting sqref="AJ56:BF57 AJ58:AQ63">
    <cfRule type="expression" dxfId="196" priority="21">
      <formula>$AZ$44="N"</formula>
    </cfRule>
  </conditionalFormatting>
  <conditionalFormatting sqref="BG56:CE57 BG58:BN63">
    <cfRule type="expression" dxfId="195" priority="20">
      <formula>$AZ$44="H"</formula>
    </cfRule>
  </conditionalFormatting>
  <conditionalFormatting sqref="BG56:CE57 BG58:BN63">
    <cfRule type="expression" dxfId="194" priority="19">
      <formula>$AZ$44="G"</formula>
    </cfRule>
  </conditionalFormatting>
  <conditionalFormatting sqref="BG56:CE57 BG58:BN63">
    <cfRule type="expression" dxfId="193" priority="18">
      <formula>$AZ$44="R"</formula>
    </cfRule>
  </conditionalFormatting>
  <conditionalFormatting sqref="BZ27:CR29">
    <cfRule type="expression" dxfId="192" priority="17">
      <formula>$BK$25=2</formula>
    </cfRule>
  </conditionalFormatting>
  <conditionalFormatting sqref="L24:BJ24 T25:BJ26">
    <cfRule type="expression" dxfId="191" priority="16">
      <formula>$BK$25=2</formula>
    </cfRule>
  </conditionalFormatting>
  <conditionalFormatting sqref="L46:BJ48 BZ49:CR51">
    <cfRule type="expression" dxfId="190" priority="15">
      <formula>$BK$47=2</formula>
    </cfRule>
  </conditionalFormatting>
  <conditionalFormatting sqref="AY50:BH51">
    <cfRule type="expression" dxfId="189" priority="10">
      <formula>$AZ$44="R"</formula>
    </cfRule>
    <cfRule type="expression" dxfId="188" priority="11">
      <formula>$AZ$44="Q"</formula>
    </cfRule>
    <cfRule type="expression" dxfId="187" priority="12">
      <formula>$AZ$44="P"</formula>
    </cfRule>
    <cfRule type="expression" dxfId="186" priority="13">
      <formula>$AZ$44="N"</formula>
    </cfRule>
    <cfRule type="expression" dxfId="185" priority="14">
      <formula>$AZ$44="H"</formula>
    </cfRule>
  </conditionalFormatting>
  <conditionalFormatting sqref="AY28:BH29">
    <cfRule type="expression" dxfId="184" priority="5">
      <formula>$AZ$22="R"</formula>
    </cfRule>
    <cfRule type="expression" dxfId="183" priority="6">
      <formula>$AZ$22="Q"</formula>
    </cfRule>
    <cfRule type="expression" dxfId="182" priority="7">
      <formula>$AZ$22="P"</formula>
    </cfRule>
    <cfRule type="expression" dxfId="181" priority="8">
      <formula>$AZ$22="N"</formula>
    </cfRule>
    <cfRule type="expression" dxfId="180" priority="9">
      <formula>$AZ$22="H"</formula>
    </cfRule>
  </conditionalFormatting>
  <conditionalFormatting sqref="L28:BR29">
    <cfRule type="expression" dxfId="179" priority="4">
      <formula>$AB$31=1</formula>
    </cfRule>
  </conditionalFormatting>
  <conditionalFormatting sqref="L50:BR51">
    <cfRule type="expression" dxfId="178" priority="3">
      <formula>$AB$53=1</formula>
    </cfRule>
  </conditionalFormatting>
  <conditionalFormatting sqref="L25:S26">
    <cfRule type="expression" dxfId="177" priority="2">
      <formula>$BK$25=2</formula>
    </cfRule>
  </conditionalFormatting>
  <conditionalFormatting sqref="AZ44">
    <cfRule type="expression" dxfId="176" priority="1" stopIfTrue="1">
      <formula>AND(L45&lt;&gt;"",AZ44="")</formula>
    </cfRule>
  </conditionalFormatting>
  <dataValidations count="42">
    <dataValidation type="whole" errorStyle="warning" operator="lessThanOrEqual" allowBlank="1" showInputMessage="1" showErrorMessage="1" error="プラスの値が入力されました。_x000a_符号を確認してください。" sqref="AT205 AC205 CB205 BK205">
      <formula1>0</formula1>
    </dataValidation>
    <dataValidation errorStyle="warning" operator="greaterThan" allowBlank="1" showInputMessage="1" showErrorMessage="1" sqref="AC207"/>
    <dataValidation type="whole" errorStyle="warning" operator="greaterThanOrEqual" allowBlank="1" showInputMessage="1" showErrorMessage="1" error="マイナスの値が入力されました。_x000a_符号を確認してください。" sqref="AC208">
      <formula1>0</formula1>
    </dataValidation>
    <dataValidation allowBlank="1" showInputMessage="1" showErrorMessage="1" prompt="調査票区分5：貸借対照表「繰越収支差額（ｇ）と一致します" sqref="AC209"/>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type="textLength" imeMode="halfAlpha" operator="equal" allowBlank="1" showInputMessage="1" showErrorMessage="1" errorTitle="入力エラー" error="4桁の数字を入力してください" sqref="BL65:BP68 CN31:CR33 CN53:CR55">
      <formula1>4</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allowBlank="1" showErrorMessage="1" error="１校目の内容がコピーされます。_x000a_ここで入力は不要です。" sqref="CG19:CK19 BZ19:CD19 CI9:CR10"/>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allowBlank="1" showInputMessage="1" showErrorMessage="1" prompt="プルダウンから_x000a_該当する_x000a_都道府県を_x000a_選んでください" sqref="T47:T48 T25:T26 T19"/>
    <dataValidation imeMode="fullKatakana" allowBlank="1" showErrorMessage="1" error="１校目の内容がコピーされます。_x000a_ここで入力は不要です。_x000a_" sqref="U12:AR13"/>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allowBlank="1" showInputMessage="1" showErrorMessage="1" prompt="市区町村名から入力してください_x000a__x000a_例：千代田区富士見1-10-12_x000a__x000a_※「所在地区分」が「2:同じ」の場合は入力不要です" sqref="U25:BJ26 U47"/>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役職名不要" sqref="BZ45:CG45 BZ23:CG23"/>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imeMode="halfAlpha" allowBlank="1" showInputMessage="1" showErrorMessage="1" sqref="BZ121 BZ53:CD55 CG53:CK55 BZ6 CG31:CK33 BZ31:CD33 BE65:BI68 AX65:BB68 BZ74 CI166 BZ166 CI74 CI121"/>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imeMode="halfAlpha" allowBlank="1" showInputMessage="1" showErrorMessage="1" error="１校目の内容がコピーされます。_x000a_ここで入力は不要です。" sqref="BZ9:CH10"/>
    <dataValidation allowBlank="1" showInputMessage="1" showErrorMessage="1" error="１校目の内容がコピーされます。_x000a_ここで入力は不要です。" sqref="AZ13:BI13"/>
    <dataValidation imeMode="fullKatakana" allowBlank="1" showErrorMessage="1" error="１校目の内容がコピーされます。_x000a_ここで入力は不要です。" sqref="BJ13:BR13"/>
    <dataValidation errorStyle="warning" imeMode="fullKatakana" allowBlank="1" showErrorMessage="1" error="１校目の内容がコピーされます。_x000a_ここで入力は不要です。" prompt="漢字の都道府県名を選ぶと、自動で入ります" sqref="L16:S17"/>
    <dataValidation allowBlank="1" showErrorMessage="1" error="１校目の内容がコピーされます。_x000a_ここで入力は不要です。" prompt="プルダウンから_x000a_該当する_x000a_都道府県を_x000a_選んでください" sqref="L19:S19"/>
    <dataValidation imeMode="fullKatakana" allowBlank="1" showErrorMessage="1" prompt="カタカナで入力し、姓と名の間は1文字空けてください_x000a__x000a_※役職名不要" sqref="AZ12:BR12"/>
    <dataValidation type="whole" imeMode="halfAlpha" allowBlank="1" sqref="CN47:CR47 CN25:CR25 CN13:CR13">
      <formula1>1</formula1>
      <formula2>31</formula2>
    </dataValidation>
    <dataValidation type="whole" imeMode="halfAlpha" allowBlank="1" sqref="CI47:CM47 CI25:CM25 CI13:CM13">
      <formula1>1</formula1>
      <formula2>12</formula2>
    </dataValidation>
    <dataValidation type="whole" imeMode="halfAlpha" operator="notBetween" allowBlank="1" sqref="BK32:BR32 BK54:BR54">
      <formula1>1</formula1>
      <formula2>12</formula2>
    </dataValidation>
    <dataValidation imeMode="halfAlpha" allowBlank="1" sqref="BZ13:CC13"/>
    <dataValidation type="whole" imeMode="halfAlpha" allowBlank="1" sqref="CD13:CH13">
      <formula1>0</formula1>
      <formula2>63</formula2>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IF(調査票1校目2校目!BI365=1,"",調査票1校目2校目!BK358)</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IF(調査票1校目2校目!BI365=1,"",BR68)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IF(調査票1校目2校目!BI365=1,"",BR68)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IF(調査票1校目2校目!BI365=1,"",BR68)</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74:CR74"/>
    <mergeCell ref="BZ121:CR121"/>
    <mergeCell ref="BZ166:CR166"/>
    <mergeCell ref="AT196:BJ196"/>
    <mergeCell ref="AC197:AS197"/>
    <mergeCell ref="AT197:BJ197"/>
    <mergeCell ref="BK210:CA210"/>
    <mergeCell ref="CC210:CQ210"/>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K201:AB201"/>
    <mergeCell ref="AC201:AS201"/>
    <mergeCell ref="AT201:BJ201"/>
    <mergeCell ref="BK201:CA201"/>
    <mergeCell ref="CB201:CR201"/>
    <mergeCell ref="H202:AB202"/>
    <mergeCell ref="AC202:AS202"/>
    <mergeCell ref="AT202:BJ202"/>
    <mergeCell ref="BK202:CA202"/>
    <mergeCell ref="CB202:CR202"/>
    <mergeCell ref="H199:J201"/>
    <mergeCell ref="E194:G202"/>
    <mergeCell ref="H194:J198"/>
    <mergeCell ref="AC195:AS195"/>
    <mergeCell ref="AT195:BJ195"/>
    <mergeCell ref="BK195:CA195"/>
    <mergeCell ref="K197:AB197"/>
    <mergeCell ref="BK197:CA197"/>
    <mergeCell ref="CB197:CR197"/>
    <mergeCell ref="CB199:CR199"/>
    <mergeCell ref="K200:AB200"/>
    <mergeCell ref="AC200:AS200"/>
    <mergeCell ref="AT200:BJ200"/>
    <mergeCell ref="BK200:CA200"/>
    <mergeCell ref="CB200:CR200"/>
    <mergeCell ref="K198:AB198"/>
    <mergeCell ref="AC198:AS198"/>
    <mergeCell ref="AT198:BJ198"/>
    <mergeCell ref="BK198:CA198"/>
    <mergeCell ref="CB198:CR198"/>
    <mergeCell ref="K199:AB199"/>
    <mergeCell ref="AC199:AS199"/>
    <mergeCell ref="AT199:BJ199"/>
    <mergeCell ref="BK199:CA199"/>
    <mergeCell ref="CB192:CR192"/>
    <mergeCell ref="K196:AB196"/>
    <mergeCell ref="BK196:CA196"/>
    <mergeCell ref="CB196:CR196"/>
    <mergeCell ref="CB189:CR189"/>
    <mergeCell ref="K190:AB190"/>
    <mergeCell ref="AC190:AS190"/>
    <mergeCell ref="AT190:BJ190"/>
    <mergeCell ref="K194:AB194"/>
    <mergeCell ref="AC194:AS194"/>
    <mergeCell ref="AT194:BJ194"/>
    <mergeCell ref="BK190:CA190"/>
    <mergeCell ref="CB190:CR190"/>
    <mergeCell ref="K191:AB191"/>
    <mergeCell ref="AC191:AS191"/>
    <mergeCell ref="AT191:BJ191"/>
    <mergeCell ref="BK191:CA191"/>
    <mergeCell ref="CB191:CR191"/>
    <mergeCell ref="BK194:CA194"/>
    <mergeCell ref="CB194:CR194"/>
    <mergeCell ref="K195:AB195"/>
    <mergeCell ref="CB195:CR195"/>
    <mergeCell ref="H192:AB192"/>
    <mergeCell ref="AC196:AS196"/>
    <mergeCell ref="CB184:CR184"/>
    <mergeCell ref="H179:J183"/>
    <mergeCell ref="CB186:CR186"/>
    <mergeCell ref="K187:AB187"/>
    <mergeCell ref="AC187:AS187"/>
    <mergeCell ref="AT187:BJ187"/>
    <mergeCell ref="BK187:CA187"/>
    <mergeCell ref="CB187:CR187"/>
    <mergeCell ref="CB188:CR188"/>
    <mergeCell ref="CB181:CR181"/>
    <mergeCell ref="K182:AB182"/>
    <mergeCell ref="AC182:AS182"/>
    <mergeCell ref="AT182:BJ182"/>
    <mergeCell ref="BK182:CA182"/>
    <mergeCell ref="CB182:CR182"/>
    <mergeCell ref="K183:AB183"/>
    <mergeCell ref="AC183:AS183"/>
    <mergeCell ref="AT183:BJ183"/>
    <mergeCell ref="BK183:CA183"/>
    <mergeCell ref="CB183:CR183"/>
    <mergeCell ref="AC181:AS181"/>
    <mergeCell ref="E186:G192"/>
    <mergeCell ref="H186:J188"/>
    <mergeCell ref="K186:AB186"/>
    <mergeCell ref="AC186:AS186"/>
    <mergeCell ref="AT186:BJ186"/>
    <mergeCell ref="BK186:CA186"/>
    <mergeCell ref="K188:AB188"/>
    <mergeCell ref="AC188:AS188"/>
    <mergeCell ref="AT188:BJ188"/>
    <mergeCell ref="BK188:CA188"/>
    <mergeCell ref="H189:J191"/>
    <mergeCell ref="K189:AB189"/>
    <mergeCell ref="AC189:AS189"/>
    <mergeCell ref="AT189:BJ189"/>
    <mergeCell ref="BK189:CA189"/>
    <mergeCell ref="AC192:AS192"/>
    <mergeCell ref="AT192:BJ192"/>
    <mergeCell ref="BK192:CA192"/>
    <mergeCell ref="CB176:CR176"/>
    <mergeCell ref="K177:AB177"/>
    <mergeCell ref="AC177:AS177"/>
    <mergeCell ref="AT177:BJ177"/>
    <mergeCell ref="BK177:CA177"/>
    <mergeCell ref="CB177:CR177"/>
    <mergeCell ref="CB179:CR179"/>
    <mergeCell ref="K180:AB180"/>
    <mergeCell ref="AC180:AS180"/>
    <mergeCell ref="AT180:BJ180"/>
    <mergeCell ref="BK180:CA180"/>
    <mergeCell ref="CB180:CR180"/>
    <mergeCell ref="K178:AB178"/>
    <mergeCell ref="AC178:AS178"/>
    <mergeCell ref="AT178:BJ178"/>
    <mergeCell ref="BK178:CA178"/>
    <mergeCell ref="CB178:CR178"/>
    <mergeCell ref="K179:AB179"/>
    <mergeCell ref="AC179:AS179"/>
    <mergeCell ref="AT179:BJ179"/>
    <mergeCell ref="BK179:CA179"/>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E172:G184"/>
    <mergeCell ref="H172:J178"/>
    <mergeCell ref="K172:AB172"/>
    <mergeCell ref="AC172:AS172"/>
    <mergeCell ref="AT172:BJ172"/>
    <mergeCell ref="BK172:CA172"/>
    <mergeCell ref="K174:AB174"/>
    <mergeCell ref="AC174:AS174"/>
    <mergeCell ref="AT174:BJ174"/>
    <mergeCell ref="BK174:CA174"/>
    <mergeCell ref="K176:AB176"/>
    <mergeCell ref="AC176:AS176"/>
    <mergeCell ref="AT176:BJ176"/>
    <mergeCell ref="BK176:CA176"/>
    <mergeCell ref="K181:AB181"/>
    <mergeCell ref="BK181:CA181"/>
    <mergeCell ref="H184:AB184"/>
    <mergeCell ref="AC184:AS184"/>
    <mergeCell ref="AT184:BJ184"/>
    <mergeCell ref="BK184:CA184"/>
    <mergeCell ref="AT181:BJ181"/>
    <mergeCell ref="BI168:CR168"/>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CA157:CR157"/>
    <mergeCell ref="BI159:BZ159"/>
    <mergeCell ref="CA159:CR159"/>
    <mergeCell ref="BI160:BZ160"/>
    <mergeCell ref="CC160:CQ160"/>
    <mergeCell ref="D163:CR163"/>
    <mergeCell ref="E156:X156"/>
    <mergeCell ref="Y156:AP156"/>
    <mergeCell ref="E157:X157"/>
    <mergeCell ref="Y157:AP157"/>
    <mergeCell ref="AQ157:BH157"/>
    <mergeCell ref="BI157:BZ157"/>
    <mergeCell ref="AQ149:BH149"/>
    <mergeCell ref="BI149:BZ149"/>
    <mergeCell ref="E153:X153"/>
    <mergeCell ref="Y153:AP153"/>
    <mergeCell ref="E154:X154"/>
    <mergeCell ref="Y154:AP154"/>
    <mergeCell ref="E155:X155"/>
    <mergeCell ref="Y155:AP155"/>
    <mergeCell ref="E151:X151"/>
    <mergeCell ref="Y151:AP151"/>
    <mergeCell ref="AQ151:BH151"/>
    <mergeCell ref="E152:X152"/>
    <mergeCell ref="Y152:AP152"/>
    <mergeCell ref="H146:X146"/>
    <mergeCell ref="Y146:AP146"/>
    <mergeCell ref="AQ146:BH146"/>
    <mergeCell ref="E147:X147"/>
    <mergeCell ref="Y147:AP147"/>
    <mergeCell ref="AQ147:BH147"/>
    <mergeCell ref="BI147:BZ147"/>
    <mergeCell ref="CA147:CR147"/>
    <mergeCell ref="BI151:BZ151"/>
    <mergeCell ref="CA151:CR151"/>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H143:X143"/>
    <mergeCell ref="Y143:AP143"/>
    <mergeCell ref="AQ143:BH143"/>
    <mergeCell ref="BI143:BZ143"/>
    <mergeCell ref="CA143:CR143"/>
    <mergeCell ref="H144:X144"/>
    <mergeCell ref="Y144:AP144"/>
    <mergeCell ref="AQ144:BH144"/>
    <mergeCell ref="BI144:BZ144"/>
    <mergeCell ref="BI146:BZ146"/>
    <mergeCell ref="CA146:CR146"/>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CA145:CR145"/>
    <mergeCell ref="E143:G146"/>
    <mergeCell ref="H138:X138"/>
    <mergeCell ref="Y138:AP138"/>
    <mergeCell ref="AQ138:BH138"/>
    <mergeCell ref="BI138:BZ138"/>
    <mergeCell ref="CA138:CR138"/>
    <mergeCell ref="E139:X139"/>
    <mergeCell ref="Y139:AP139"/>
    <mergeCell ref="AQ139:BH139"/>
    <mergeCell ref="BI139:BZ139"/>
    <mergeCell ref="CA139:CR139"/>
    <mergeCell ref="Y133:AP133"/>
    <mergeCell ref="AQ133:BH133"/>
    <mergeCell ref="BI133:BZ133"/>
    <mergeCell ref="K135:X135"/>
    <mergeCell ref="Y135:AP135"/>
    <mergeCell ref="AQ135:BH135"/>
    <mergeCell ref="BI135:BZ135"/>
    <mergeCell ref="CA135:CR135"/>
    <mergeCell ref="Y130:AP130"/>
    <mergeCell ref="AQ130:BH130"/>
    <mergeCell ref="E127:X127"/>
    <mergeCell ref="Y127:AP127"/>
    <mergeCell ref="AQ127:BH127"/>
    <mergeCell ref="BI127:BZ127"/>
    <mergeCell ref="CA127:CR127"/>
    <mergeCell ref="E128:G138"/>
    <mergeCell ref="H128:X128"/>
    <mergeCell ref="Y128:AP128"/>
    <mergeCell ref="AQ128:BH128"/>
    <mergeCell ref="BI128:BZ128"/>
    <mergeCell ref="BI130:BZ130"/>
    <mergeCell ref="CA130:CR130"/>
    <mergeCell ref="K131:X131"/>
    <mergeCell ref="Y131:AP131"/>
    <mergeCell ref="AQ131:BH131"/>
    <mergeCell ref="BI131:BZ131"/>
    <mergeCell ref="CA131:CR131"/>
    <mergeCell ref="CA128:CR128"/>
    <mergeCell ref="H129:J131"/>
    <mergeCell ref="K129:X129"/>
    <mergeCell ref="Y129:AP129"/>
    <mergeCell ref="AQ129:BH129"/>
    <mergeCell ref="BI137:BZ137"/>
    <mergeCell ref="CA137:CR137"/>
    <mergeCell ref="BI129:BZ129"/>
    <mergeCell ref="CA129:CR129"/>
    <mergeCell ref="H136:X136"/>
    <mergeCell ref="Y136:AP136"/>
    <mergeCell ref="AQ136:BH136"/>
    <mergeCell ref="BI136:BZ136"/>
    <mergeCell ref="CA136:CR136"/>
    <mergeCell ref="H137:X137"/>
    <mergeCell ref="Y137:AP137"/>
    <mergeCell ref="AQ137:BH137"/>
    <mergeCell ref="Y134:AP134"/>
    <mergeCell ref="AQ134:BH134"/>
    <mergeCell ref="K130:X130"/>
    <mergeCell ref="CA133:CR133"/>
    <mergeCell ref="K134:X134"/>
    <mergeCell ref="BI134:BZ134"/>
    <mergeCell ref="CA134:CR134"/>
    <mergeCell ref="H132:X132"/>
    <mergeCell ref="Y132:AP132"/>
    <mergeCell ref="AQ132:BH132"/>
    <mergeCell ref="BI132:BZ132"/>
    <mergeCell ref="CA132:CR132"/>
    <mergeCell ref="H133:J135"/>
    <mergeCell ref="K133:X133"/>
    <mergeCell ref="BI123:CR123"/>
    <mergeCell ref="E124:X126"/>
    <mergeCell ref="Y124:AP125"/>
    <mergeCell ref="AQ124:BH125"/>
    <mergeCell ref="BI124:BZ124"/>
    <mergeCell ref="CA124:CR124"/>
    <mergeCell ref="BI125:BZ126"/>
    <mergeCell ref="CA125:CR126"/>
    <mergeCell ref="Y126:AP126"/>
    <mergeCell ref="AQ126:BH126"/>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03:X103"/>
    <mergeCell ref="Y103:AP103"/>
    <mergeCell ref="AQ103:BH103"/>
    <mergeCell ref="BI103:BZ103"/>
    <mergeCell ref="CA103:CR103"/>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CA98:CR98"/>
    <mergeCell ref="L96:X96"/>
    <mergeCell ref="Y96:AP96"/>
    <mergeCell ref="AQ96:BH96"/>
    <mergeCell ref="BI96:BZ96"/>
    <mergeCell ref="CA96:CR96"/>
    <mergeCell ref="H97:J97"/>
    <mergeCell ref="K97:X97"/>
    <mergeCell ref="Y97:AP97"/>
    <mergeCell ref="AQ97:BH97"/>
    <mergeCell ref="BI97:BZ97"/>
    <mergeCell ref="E98:X98"/>
    <mergeCell ref="Y98:AP98"/>
    <mergeCell ref="AQ98:BH98"/>
    <mergeCell ref="BI98:BZ98"/>
    <mergeCell ref="E92:G97"/>
    <mergeCell ref="BI94:BZ94"/>
    <mergeCell ref="CA94:CR94"/>
    <mergeCell ref="K95:X95"/>
    <mergeCell ref="Y95:AP95"/>
    <mergeCell ref="AQ95:BH95"/>
    <mergeCell ref="BI95:BZ95"/>
    <mergeCell ref="CA95:CR95"/>
    <mergeCell ref="H94:J96"/>
    <mergeCell ref="K94:X94"/>
    <mergeCell ref="Y94:AP94"/>
    <mergeCell ref="AQ94:BH94"/>
    <mergeCell ref="CA97:CR97"/>
    <mergeCell ref="CA92:CR92"/>
    <mergeCell ref="H93:J93"/>
    <mergeCell ref="K93:X93"/>
    <mergeCell ref="Y93:AP93"/>
    <mergeCell ref="AQ93:BH93"/>
    <mergeCell ref="BI93:BZ93"/>
    <mergeCell ref="CA93:CR93"/>
    <mergeCell ref="H92:J92"/>
    <mergeCell ref="K92:X92"/>
    <mergeCell ref="Y92:AP92"/>
    <mergeCell ref="AQ92:BH92"/>
    <mergeCell ref="BI92:BZ92"/>
    <mergeCell ref="E90:X90"/>
    <mergeCell ref="Y90:AP90"/>
    <mergeCell ref="AQ90:BH90"/>
    <mergeCell ref="BI90:BZ90"/>
    <mergeCell ref="CA90:CR90"/>
    <mergeCell ref="E91:X91"/>
    <mergeCell ref="Y91:AP91"/>
    <mergeCell ref="AQ91:BH91"/>
    <mergeCell ref="BI91:BZ91"/>
    <mergeCell ref="CA91:CR91"/>
    <mergeCell ref="Y86:AP86"/>
    <mergeCell ref="AQ86:BH86"/>
    <mergeCell ref="BI86:BZ86"/>
    <mergeCell ref="CA86:CR86"/>
    <mergeCell ref="H85:J85"/>
    <mergeCell ref="K85:X85"/>
    <mergeCell ref="Y85:AP85"/>
    <mergeCell ref="AQ85:BH85"/>
    <mergeCell ref="BI85:BZ85"/>
    <mergeCell ref="CA85:CR85"/>
    <mergeCell ref="H86:J86"/>
    <mergeCell ref="K86:X86"/>
    <mergeCell ref="BI88:BZ88"/>
    <mergeCell ref="CA88:CR88"/>
    <mergeCell ref="H89:J89"/>
    <mergeCell ref="K89:X89"/>
    <mergeCell ref="Y89:AP89"/>
    <mergeCell ref="AQ89:BH89"/>
    <mergeCell ref="BI89:BZ89"/>
    <mergeCell ref="CA89:CR89"/>
    <mergeCell ref="E87:X87"/>
    <mergeCell ref="Y87:AP87"/>
    <mergeCell ref="AQ87:BH87"/>
    <mergeCell ref="BI87:BZ87"/>
    <mergeCell ref="CA87:CR87"/>
    <mergeCell ref="E88:G89"/>
    <mergeCell ref="H88:J88"/>
    <mergeCell ref="K88:X88"/>
    <mergeCell ref="Y88:AP88"/>
    <mergeCell ref="AQ88:BH88"/>
    <mergeCell ref="BI81:BZ81"/>
    <mergeCell ref="CA81:CR81"/>
    <mergeCell ref="H82:J82"/>
    <mergeCell ref="K82:X82"/>
    <mergeCell ref="Y82:AP82"/>
    <mergeCell ref="AQ82:BH82"/>
    <mergeCell ref="BI82:BZ82"/>
    <mergeCell ref="CA82:CR82"/>
    <mergeCell ref="AH72:BR72"/>
    <mergeCell ref="BZ72:CR7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AR58:BF58"/>
    <mergeCell ref="BG58:BN63"/>
    <mergeCell ref="E73:AP73"/>
    <mergeCell ref="AV73:BU75"/>
    <mergeCell ref="BZ73:CR73"/>
    <mergeCell ref="E74:AP75"/>
    <mergeCell ref="D65:J68"/>
    <mergeCell ref="BI76:CR76"/>
    <mergeCell ref="E77:X79"/>
    <mergeCell ref="Y77:AP78"/>
    <mergeCell ref="AQ77:BH78"/>
    <mergeCell ref="BI77:BZ77"/>
    <mergeCell ref="CA77:CR77"/>
    <mergeCell ref="BI78:BZ79"/>
    <mergeCell ref="CA78:CR79"/>
    <mergeCell ref="Y79:AP79"/>
    <mergeCell ref="AQ79:BH79"/>
    <mergeCell ref="K65:P66"/>
    <mergeCell ref="Q65:AP66"/>
    <mergeCell ref="AQ65:AW66"/>
    <mergeCell ref="AX65:BB66"/>
    <mergeCell ref="BC65:BD66"/>
    <mergeCell ref="CC68:CQ68"/>
    <mergeCell ref="E71:CR71"/>
    <mergeCell ref="AJ56:BF56"/>
    <mergeCell ref="BG56:CE56"/>
    <mergeCell ref="K67:P68"/>
    <mergeCell ref="Q67:AP68"/>
    <mergeCell ref="AQ67:AW68"/>
    <mergeCell ref="AX67:BB68"/>
    <mergeCell ref="BC67:BD68"/>
    <mergeCell ref="BE67:BI68"/>
    <mergeCell ref="BO62:CE62"/>
    <mergeCell ref="T63:AI63"/>
    <mergeCell ref="AR63:BF63"/>
    <mergeCell ref="BO63:CE63"/>
    <mergeCell ref="AJ59:AQ63"/>
    <mergeCell ref="T60:AI60"/>
    <mergeCell ref="T61:AI61"/>
    <mergeCell ref="T62:AI62"/>
    <mergeCell ref="D52:K63"/>
    <mergeCell ref="L56:AI56"/>
    <mergeCell ref="L57:AI57"/>
    <mergeCell ref="AJ57:BF57"/>
    <mergeCell ref="BG57:CE57"/>
    <mergeCell ref="L58:S58"/>
    <mergeCell ref="T58:AI58"/>
    <mergeCell ref="AJ58:AQ58"/>
    <mergeCell ref="BJ67:BK68"/>
    <mergeCell ref="BL67:BP68"/>
    <mergeCell ref="BR68:CB68"/>
    <mergeCell ref="BR64:CQ65"/>
    <mergeCell ref="BE65:BI66"/>
    <mergeCell ref="BJ65:BK66"/>
    <mergeCell ref="BL65:BP66"/>
    <mergeCell ref="AR59:BF59"/>
    <mergeCell ref="BO59:CE59"/>
    <mergeCell ref="AR60:BF60"/>
    <mergeCell ref="BO60:CE60"/>
    <mergeCell ref="AR61:BF61"/>
    <mergeCell ref="BO61:CE61"/>
    <mergeCell ref="AB52:AV52"/>
    <mergeCell ref="AW52:BR52"/>
    <mergeCell ref="BS52:BY55"/>
    <mergeCell ref="BZ52:CD52"/>
    <mergeCell ref="CE53:CF55"/>
    <mergeCell ref="CG53:CK55"/>
    <mergeCell ref="CL53:CM55"/>
    <mergeCell ref="CN53:CR55"/>
    <mergeCell ref="AW54:BB54"/>
    <mergeCell ref="BC54:BJ54"/>
    <mergeCell ref="BK54:BR54"/>
    <mergeCell ref="AW55:BR55"/>
    <mergeCell ref="BO58:CE58"/>
    <mergeCell ref="L59:S63"/>
    <mergeCell ref="T59:AI59"/>
    <mergeCell ref="AR62:BF62"/>
    <mergeCell ref="BZ49:CF51"/>
    <mergeCell ref="CG49:CI51"/>
    <mergeCell ref="CJ49:CR51"/>
    <mergeCell ref="L50:U50"/>
    <mergeCell ref="V50:AE50"/>
    <mergeCell ref="AF50:AN50"/>
    <mergeCell ref="AO50:AX50"/>
    <mergeCell ref="AY50:BH50"/>
    <mergeCell ref="BS49:BY51"/>
    <mergeCell ref="CE52:CL52"/>
    <mergeCell ref="CM52:CR52"/>
    <mergeCell ref="L53:S55"/>
    <mergeCell ref="T53:AA55"/>
    <mergeCell ref="AB53:AI55"/>
    <mergeCell ref="AJ53:AV55"/>
    <mergeCell ref="AW53:BB53"/>
    <mergeCell ref="BC53:BJ53"/>
    <mergeCell ref="BK53:BR53"/>
    <mergeCell ref="BZ53:CD55"/>
    <mergeCell ref="L52:AA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BO36:CE36"/>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T38:AI38"/>
    <mergeCell ref="AR38:BF38"/>
    <mergeCell ref="BO38:CE38"/>
    <mergeCell ref="T39:AI39"/>
    <mergeCell ref="AR39:BF39"/>
    <mergeCell ref="BO39:CE39"/>
    <mergeCell ref="T40:AI40"/>
    <mergeCell ref="AR40:BF40"/>
    <mergeCell ref="BO40:CE40"/>
    <mergeCell ref="L31:S33"/>
    <mergeCell ref="T31:AA33"/>
    <mergeCell ref="AB31:AI33"/>
    <mergeCell ref="AJ31:AV33"/>
    <mergeCell ref="AW31:BB31"/>
    <mergeCell ref="BC31:BJ31"/>
    <mergeCell ref="BZ31:CD33"/>
    <mergeCell ref="CE31:CF33"/>
    <mergeCell ref="CG31:CK33"/>
    <mergeCell ref="CL31:CM33"/>
    <mergeCell ref="CN31:CR33"/>
    <mergeCell ref="AW32:BB32"/>
    <mergeCell ref="BC32:BJ32"/>
    <mergeCell ref="BK32:BR32"/>
    <mergeCell ref="AW33:BR33"/>
    <mergeCell ref="BS30:BY33"/>
    <mergeCell ref="BZ30:CD30"/>
    <mergeCell ref="CE30:CL30"/>
    <mergeCell ref="CM30:CR30"/>
    <mergeCell ref="CE17:CL18"/>
    <mergeCell ref="CI24:CM24"/>
    <mergeCell ref="D23:K23"/>
    <mergeCell ref="L23:AV23"/>
    <mergeCell ref="BZ23:CH23"/>
    <mergeCell ref="CI23:CR23"/>
    <mergeCell ref="D27:K29"/>
    <mergeCell ref="L27:U27"/>
    <mergeCell ref="V27:AE27"/>
    <mergeCell ref="AF27:AN27"/>
    <mergeCell ref="AO27:AX27"/>
    <mergeCell ref="AY27:BH27"/>
    <mergeCell ref="BI27:BR27"/>
    <mergeCell ref="BS27:BY29"/>
    <mergeCell ref="BZ27:CF29"/>
    <mergeCell ref="AY29:BH29"/>
    <mergeCell ref="BI29:BR29"/>
    <mergeCell ref="D24:K26"/>
    <mergeCell ref="L24:BJ24"/>
    <mergeCell ref="BK24:BR24"/>
    <mergeCell ref="BS24:BY26"/>
    <mergeCell ref="BZ24:CC24"/>
    <mergeCell ref="CD24:CH24"/>
    <mergeCell ref="V28:AE28"/>
    <mergeCell ref="AF28:AN28"/>
    <mergeCell ref="AO28:AX28"/>
    <mergeCell ref="AY28:BH28"/>
    <mergeCell ref="BI28:BR28"/>
    <mergeCell ref="L29:U29"/>
    <mergeCell ref="V29:AE29"/>
    <mergeCell ref="CG27:CI29"/>
    <mergeCell ref="CJ27:CR29"/>
    <mergeCell ref="L28:U28"/>
    <mergeCell ref="AF29:AN29"/>
    <mergeCell ref="AO29:AX29"/>
    <mergeCell ref="BS15:BY16"/>
    <mergeCell ref="BK26:BR26"/>
    <mergeCell ref="BZ26:CR26"/>
    <mergeCell ref="D22:K22"/>
    <mergeCell ref="L22:AV22"/>
    <mergeCell ref="AW22:AY23"/>
    <mergeCell ref="AZ22:BF23"/>
    <mergeCell ref="BG22:BR23"/>
    <mergeCell ref="BS22:BY23"/>
    <mergeCell ref="BZ22:CH22"/>
    <mergeCell ref="CI22:CR22"/>
    <mergeCell ref="CG19:CK19"/>
    <mergeCell ref="CL19:CM19"/>
    <mergeCell ref="CN19:CR19"/>
    <mergeCell ref="CN24:CR24"/>
    <mergeCell ref="L25:S26"/>
    <mergeCell ref="T25:T26"/>
    <mergeCell ref="U25:BJ26"/>
    <mergeCell ref="BK25:BR25"/>
    <mergeCell ref="BZ25:CC25"/>
    <mergeCell ref="CD25:CH25"/>
    <mergeCell ref="CI25:CM25"/>
    <mergeCell ref="CN25:CR25"/>
    <mergeCell ref="BZ17:CD18"/>
    <mergeCell ref="CN12:CR12"/>
    <mergeCell ref="AZ13:BI13"/>
    <mergeCell ref="BJ13:BR13"/>
    <mergeCell ref="BZ13:CC13"/>
    <mergeCell ref="CD13:CH13"/>
    <mergeCell ref="CI13:CM13"/>
    <mergeCell ref="D12:K13"/>
    <mergeCell ref="L12:T13"/>
    <mergeCell ref="U12:AR13"/>
    <mergeCell ref="AS12:AY13"/>
    <mergeCell ref="T16:T17"/>
    <mergeCell ref="U16:BR17"/>
    <mergeCell ref="BS17:BY19"/>
    <mergeCell ref="CN13:CR13"/>
    <mergeCell ref="CM17:CR18"/>
    <mergeCell ref="D18:K19"/>
    <mergeCell ref="L18:BR18"/>
    <mergeCell ref="L19:S19"/>
    <mergeCell ref="U19:BR19"/>
    <mergeCell ref="BZ19:CD19"/>
    <mergeCell ref="CE19:CF19"/>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BR66:CA67"/>
    <mergeCell ref="CB66:CI67"/>
    <mergeCell ref="CJ66:CQ67"/>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BZ6:CR6"/>
    <mergeCell ref="BZ15:CF16"/>
    <mergeCell ref="CG15:CI16"/>
    <mergeCell ref="CJ15:CR16"/>
    <mergeCell ref="D16:K17"/>
    <mergeCell ref="L16:S17"/>
  </mergeCells>
  <phoneticPr fontId="2"/>
  <conditionalFormatting sqref="AZ22">
    <cfRule type="expression" dxfId="175" priority="45" stopIfTrue="1">
      <formula>AND(L23&lt;&gt;"",AZ22="")</formula>
    </cfRule>
  </conditionalFormatting>
  <conditionalFormatting sqref="L34:AI35 L36:S41">
    <cfRule type="expression" dxfId="174" priority="44">
      <formula>$AZ$22=""</formula>
    </cfRule>
  </conditionalFormatting>
  <conditionalFormatting sqref="L34:AI35 L36:S41">
    <cfRule type="expression" dxfId="173" priority="43">
      <formula>$AZ$22=" "</formula>
    </cfRule>
  </conditionalFormatting>
  <conditionalFormatting sqref="L34:AI35 L36:S41">
    <cfRule type="expression" dxfId="172" priority="42">
      <formula>$AZ$22="　"</formula>
    </cfRule>
  </conditionalFormatting>
  <conditionalFormatting sqref="L35:AI35 L36:S41">
    <cfRule type="expression" dxfId="171" priority="41">
      <formula>$AZ$22="G"</formula>
    </cfRule>
  </conditionalFormatting>
  <conditionalFormatting sqref="L34:AI34">
    <cfRule type="expression" dxfId="170" priority="40">
      <formula>$AZ$22="G"</formula>
    </cfRule>
  </conditionalFormatting>
  <conditionalFormatting sqref="AJ34:BF35 AJ36:AQ41 BG36:BN41">
    <cfRule type="expression" dxfId="169" priority="39">
      <formula>$AZ$22="H"</formula>
    </cfRule>
  </conditionalFormatting>
  <conditionalFormatting sqref="AJ34:BF35 AJ36:AQ36 BG36:BN41">
    <cfRule type="expression" dxfId="168" priority="38">
      <formula>$AZ$22="G"</formula>
    </cfRule>
  </conditionalFormatting>
  <conditionalFormatting sqref="AJ34:BF35 AJ36:AQ36 BG36:BN41">
    <cfRule type="expression" dxfId="167" priority="37">
      <formula>$AZ$22="R"</formula>
    </cfRule>
  </conditionalFormatting>
  <conditionalFormatting sqref="AJ37:AQ41">
    <cfRule type="expression" dxfId="166" priority="35">
      <formula>$AZ$22="R"</formula>
    </cfRule>
    <cfRule type="expression" dxfId="165" priority="36">
      <formula>$AZ$22="G"</formula>
    </cfRule>
  </conditionalFormatting>
  <conditionalFormatting sqref="BG34:CE35">
    <cfRule type="expression" dxfId="164" priority="34">
      <formula>$AZ$22="H"</formula>
    </cfRule>
  </conditionalFormatting>
  <conditionalFormatting sqref="BG34:CE35">
    <cfRule type="expression" dxfId="163" priority="33">
      <formula>$AZ$22="G"</formula>
    </cfRule>
  </conditionalFormatting>
  <conditionalFormatting sqref="BG34:CE35">
    <cfRule type="expression" dxfId="162" priority="32">
      <formula>$AZ$22="R"</formula>
    </cfRule>
  </conditionalFormatting>
  <conditionalFormatting sqref="AJ34:BF35 AJ36:AQ41">
    <cfRule type="expression" dxfId="161" priority="30">
      <formula>$AZ$22="P"</formula>
    </cfRule>
  </conditionalFormatting>
  <conditionalFormatting sqref="AJ34:BF35 AJ36:AQ41">
    <cfRule type="expression" dxfId="160" priority="29">
      <formula>$AZ$22="Q"</formula>
    </cfRule>
  </conditionalFormatting>
  <conditionalFormatting sqref="L56:AI57 L58:S63 AJ58:AQ63">
    <cfRule type="expression" dxfId="159" priority="28">
      <formula>$AZ$44=""</formula>
    </cfRule>
  </conditionalFormatting>
  <conditionalFormatting sqref="L56:AI57 L58:S63 AJ58:AQ63">
    <cfRule type="expression" dxfId="158" priority="27">
      <formula>$AZ$44=" "</formula>
    </cfRule>
  </conditionalFormatting>
  <conditionalFormatting sqref="L56:AI57 L58:S63 AJ58:AQ63">
    <cfRule type="expression" dxfId="157" priority="26">
      <formula>$AZ$44="　"</formula>
    </cfRule>
  </conditionalFormatting>
  <conditionalFormatting sqref="L56:AI57 L58:S63">
    <cfRule type="expression" dxfId="156" priority="25">
      <formula>$AZ$44="G"</formula>
    </cfRule>
  </conditionalFormatting>
  <conditionalFormatting sqref="AJ56:BF57">
    <cfRule type="expression" dxfId="155" priority="24">
      <formula>$AZ$44=""</formula>
    </cfRule>
  </conditionalFormatting>
  <conditionalFormatting sqref="AJ56:BF57">
    <cfRule type="expression" dxfId="154" priority="23">
      <formula>$AZ$44=" "</formula>
    </cfRule>
  </conditionalFormatting>
  <conditionalFormatting sqref="AJ56:BF57">
    <cfRule type="expression" dxfId="153" priority="22">
      <formula>$AZ$44="　"</formula>
    </cfRule>
  </conditionalFormatting>
  <conditionalFormatting sqref="AJ56:BF57 AJ58:AQ63">
    <cfRule type="expression" dxfId="152" priority="21">
      <formula>$AZ$44="N"</formula>
    </cfRule>
  </conditionalFormatting>
  <conditionalFormatting sqref="BG56:CE57 BG58:BN63">
    <cfRule type="expression" dxfId="151" priority="20">
      <formula>$AZ$44="H"</formula>
    </cfRule>
  </conditionalFormatting>
  <conditionalFormatting sqref="BG56:CE57 BG58:BN63">
    <cfRule type="expression" dxfId="150" priority="19">
      <formula>$AZ$44="G"</formula>
    </cfRule>
  </conditionalFormatting>
  <conditionalFormatting sqref="BG56:CE57 BG58:BN63">
    <cfRule type="expression" dxfId="149" priority="18">
      <formula>$AZ$44="R"</formula>
    </cfRule>
  </conditionalFormatting>
  <conditionalFormatting sqref="BZ27:CR29">
    <cfRule type="expression" dxfId="148" priority="17">
      <formula>$BK$25=2</formula>
    </cfRule>
  </conditionalFormatting>
  <conditionalFormatting sqref="L24:BJ24 T25:BJ26">
    <cfRule type="expression" dxfId="147" priority="16">
      <formula>$BK$25=2</formula>
    </cfRule>
  </conditionalFormatting>
  <conditionalFormatting sqref="L46:BJ48 BZ49:CR51">
    <cfRule type="expression" dxfId="146" priority="15">
      <formula>$BK$47=2</formula>
    </cfRule>
  </conditionalFormatting>
  <conditionalFormatting sqref="AY50:BH51">
    <cfRule type="expression" dxfId="145" priority="10">
      <formula>$AZ$44="R"</formula>
    </cfRule>
    <cfRule type="expression" dxfId="144" priority="11">
      <formula>$AZ$44="Q"</formula>
    </cfRule>
    <cfRule type="expression" dxfId="143" priority="12">
      <formula>$AZ$44="P"</formula>
    </cfRule>
    <cfRule type="expression" dxfId="142" priority="13">
      <formula>$AZ$44="N"</formula>
    </cfRule>
    <cfRule type="expression" dxfId="141" priority="14">
      <formula>$AZ$44="H"</formula>
    </cfRule>
  </conditionalFormatting>
  <conditionalFormatting sqref="AY28:BH29">
    <cfRule type="expression" dxfId="140" priority="5">
      <formula>$AZ$22="R"</formula>
    </cfRule>
    <cfRule type="expression" dxfId="139" priority="6">
      <formula>$AZ$22="Q"</formula>
    </cfRule>
    <cfRule type="expression" dxfId="138" priority="7">
      <formula>$AZ$22="P"</formula>
    </cfRule>
    <cfRule type="expression" dxfId="137" priority="8">
      <formula>$AZ$22="N"</formula>
    </cfRule>
    <cfRule type="expression" dxfId="136" priority="9">
      <formula>$AZ$22="H"</formula>
    </cfRule>
  </conditionalFormatting>
  <conditionalFormatting sqref="L28:BR29">
    <cfRule type="expression" dxfId="135" priority="4">
      <formula>$AB$31=1</formula>
    </cfRule>
  </conditionalFormatting>
  <conditionalFormatting sqref="L50:BR51">
    <cfRule type="expression" dxfId="134" priority="3">
      <formula>$AB$53=1</formula>
    </cfRule>
  </conditionalFormatting>
  <conditionalFormatting sqref="L25:S26">
    <cfRule type="expression" dxfId="133" priority="2">
      <formula>$BK$25=2</formula>
    </cfRule>
  </conditionalFormatting>
  <conditionalFormatting sqref="AZ44">
    <cfRule type="expression" dxfId="132" priority="1" stopIfTrue="1">
      <formula>AND(L45&lt;&gt;"",AZ44="")</formula>
    </cfRule>
  </conditionalFormatting>
  <dataValidations count="42">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6 BZ53:CD55 CG53:CK55 BZ166 CG31:CK33 BZ31:CD33 BE65:BI68 AX65:BB68 BZ74 BZ121"/>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25:BR25 BK47:BR47">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IF(調査票1校目2校目!BI365=1,"",調査票1校目2校目!BK360)</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20"/>
      <c r="AR94" s="1421"/>
      <c r="AS94" s="1421"/>
      <c r="AT94" s="1421"/>
      <c r="AU94" s="1421"/>
      <c r="AV94" s="1421"/>
      <c r="AW94" s="1421"/>
      <c r="AX94" s="1421"/>
      <c r="AY94" s="1421"/>
      <c r="AZ94" s="1421"/>
      <c r="BA94" s="1421"/>
      <c r="BB94" s="1421"/>
      <c r="BC94" s="1421"/>
      <c r="BD94" s="1421"/>
      <c r="BE94" s="1421"/>
      <c r="BF94" s="1421"/>
      <c r="BG94" s="1421"/>
      <c r="BH94" s="1422"/>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20"/>
      <c r="AR95" s="1421"/>
      <c r="AS95" s="1421"/>
      <c r="AT95" s="1421"/>
      <c r="AU95" s="1421"/>
      <c r="AV95" s="1421"/>
      <c r="AW95" s="1421"/>
      <c r="AX95" s="1421"/>
      <c r="AY95" s="1421"/>
      <c r="AZ95" s="1421"/>
      <c r="BA95" s="1421"/>
      <c r="BB95" s="1421"/>
      <c r="BC95" s="1421"/>
      <c r="BD95" s="1421"/>
      <c r="BE95" s="1421"/>
      <c r="BF95" s="1421"/>
      <c r="BG95" s="1421"/>
      <c r="BH95" s="1422"/>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521"/>
      <c r="AR96" s="1522"/>
      <c r="AS96" s="1522"/>
      <c r="AT96" s="1522"/>
      <c r="AU96" s="1522"/>
      <c r="AV96" s="1522"/>
      <c r="AW96" s="1522"/>
      <c r="AX96" s="1522"/>
      <c r="AY96" s="1522"/>
      <c r="AZ96" s="1522"/>
      <c r="BA96" s="1522"/>
      <c r="BB96" s="1522"/>
      <c r="BC96" s="1522"/>
      <c r="BD96" s="1522"/>
      <c r="BE96" s="1522"/>
      <c r="BF96" s="1522"/>
      <c r="BG96" s="1522"/>
      <c r="BH96" s="1523"/>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IF(調査票1校目2校目!BI365=1,"",BR68)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IF(調査票1校目2校目!BI365=1,"",BR68)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IF(調査票1校目2校目!BI365=1,"",BR68)</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74:CR74"/>
    <mergeCell ref="BZ121:CR121"/>
    <mergeCell ref="BZ166:CR166"/>
    <mergeCell ref="AT196:BJ196"/>
    <mergeCell ref="AC197:AS197"/>
    <mergeCell ref="AT197:BJ197"/>
    <mergeCell ref="BK210:CA210"/>
    <mergeCell ref="CC210:CQ210"/>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K201:AB201"/>
    <mergeCell ref="AC201:AS201"/>
    <mergeCell ref="AT201:BJ201"/>
    <mergeCell ref="BK201:CA201"/>
    <mergeCell ref="CB201:CR201"/>
    <mergeCell ref="H202:AB202"/>
    <mergeCell ref="AC202:AS202"/>
    <mergeCell ref="AT202:BJ202"/>
    <mergeCell ref="BK202:CA202"/>
    <mergeCell ref="CB202:CR202"/>
    <mergeCell ref="H199:J201"/>
    <mergeCell ref="E194:G202"/>
    <mergeCell ref="H194:J198"/>
    <mergeCell ref="AC195:AS195"/>
    <mergeCell ref="AT195:BJ195"/>
    <mergeCell ref="BK195:CA195"/>
    <mergeCell ref="K197:AB197"/>
    <mergeCell ref="BK197:CA197"/>
    <mergeCell ref="CB197:CR197"/>
    <mergeCell ref="CB199:CR199"/>
    <mergeCell ref="K200:AB200"/>
    <mergeCell ref="AC200:AS200"/>
    <mergeCell ref="AT200:BJ200"/>
    <mergeCell ref="BK200:CA200"/>
    <mergeCell ref="CB200:CR200"/>
    <mergeCell ref="K198:AB198"/>
    <mergeCell ref="AC198:AS198"/>
    <mergeCell ref="AT198:BJ198"/>
    <mergeCell ref="BK198:CA198"/>
    <mergeCell ref="CB198:CR198"/>
    <mergeCell ref="K199:AB199"/>
    <mergeCell ref="AC199:AS199"/>
    <mergeCell ref="AT199:BJ199"/>
    <mergeCell ref="BK199:CA199"/>
    <mergeCell ref="CB192:CR192"/>
    <mergeCell ref="K196:AB196"/>
    <mergeCell ref="BK196:CA196"/>
    <mergeCell ref="CB196:CR196"/>
    <mergeCell ref="CB189:CR189"/>
    <mergeCell ref="K190:AB190"/>
    <mergeCell ref="AC190:AS190"/>
    <mergeCell ref="AT190:BJ190"/>
    <mergeCell ref="K194:AB194"/>
    <mergeCell ref="AC194:AS194"/>
    <mergeCell ref="AT194:BJ194"/>
    <mergeCell ref="BK190:CA190"/>
    <mergeCell ref="CB190:CR190"/>
    <mergeCell ref="K191:AB191"/>
    <mergeCell ref="AC191:AS191"/>
    <mergeCell ref="AT191:BJ191"/>
    <mergeCell ref="BK191:CA191"/>
    <mergeCell ref="CB191:CR191"/>
    <mergeCell ref="BK194:CA194"/>
    <mergeCell ref="CB194:CR194"/>
    <mergeCell ref="K195:AB195"/>
    <mergeCell ref="CB195:CR195"/>
    <mergeCell ref="H192:AB192"/>
    <mergeCell ref="AC196:AS196"/>
    <mergeCell ref="CB184:CR184"/>
    <mergeCell ref="H179:J183"/>
    <mergeCell ref="CB186:CR186"/>
    <mergeCell ref="K187:AB187"/>
    <mergeCell ref="AC187:AS187"/>
    <mergeCell ref="AT187:BJ187"/>
    <mergeCell ref="BK187:CA187"/>
    <mergeCell ref="CB187:CR187"/>
    <mergeCell ref="CB188:CR188"/>
    <mergeCell ref="CB181:CR181"/>
    <mergeCell ref="K182:AB182"/>
    <mergeCell ref="AC182:AS182"/>
    <mergeCell ref="AT182:BJ182"/>
    <mergeCell ref="BK182:CA182"/>
    <mergeCell ref="CB182:CR182"/>
    <mergeCell ref="K183:AB183"/>
    <mergeCell ref="AC183:AS183"/>
    <mergeCell ref="AT183:BJ183"/>
    <mergeCell ref="BK183:CA183"/>
    <mergeCell ref="CB183:CR183"/>
    <mergeCell ref="AC181:AS181"/>
    <mergeCell ref="E186:G192"/>
    <mergeCell ref="H186:J188"/>
    <mergeCell ref="K186:AB186"/>
    <mergeCell ref="AC186:AS186"/>
    <mergeCell ref="AT186:BJ186"/>
    <mergeCell ref="BK186:CA186"/>
    <mergeCell ref="K188:AB188"/>
    <mergeCell ref="AC188:AS188"/>
    <mergeCell ref="AT188:BJ188"/>
    <mergeCell ref="BK188:CA188"/>
    <mergeCell ref="H189:J191"/>
    <mergeCell ref="K189:AB189"/>
    <mergeCell ref="AC189:AS189"/>
    <mergeCell ref="AT189:BJ189"/>
    <mergeCell ref="BK189:CA189"/>
    <mergeCell ref="AC192:AS192"/>
    <mergeCell ref="AT192:BJ192"/>
    <mergeCell ref="BK192:CA192"/>
    <mergeCell ref="CB176:CR176"/>
    <mergeCell ref="K177:AB177"/>
    <mergeCell ref="AC177:AS177"/>
    <mergeCell ref="AT177:BJ177"/>
    <mergeCell ref="BK177:CA177"/>
    <mergeCell ref="CB177:CR177"/>
    <mergeCell ref="CB179:CR179"/>
    <mergeCell ref="K180:AB180"/>
    <mergeCell ref="AC180:AS180"/>
    <mergeCell ref="AT180:BJ180"/>
    <mergeCell ref="BK180:CA180"/>
    <mergeCell ref="CB180:CR180"/>
    <mergeCell ref="K178:AB178"/>
    <mergeCell ref="AC178:AS178"/>
    <mergeCell ref="AT178:BJ178"/>
    <mergeCell ref="BK178:CA178"/>
    <mergeCell ref="CB178:CR178"/>
    <mergeCell ref="K179:AB179"/>
    <mergeCell ref="AC179:AS179"/>
    <mergeCell ref="AT179:BJ179"/>
    <mergeCell ref="BK179:CA179"/>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E172:G184"/>
    <mergeCell ref="H172:J178"/>
    <mergeCell ref="K172:AB172"/>
    <mergeCell ref="AC172:AS172"/>
    <mergeCell ref="AT172:BJ172"/>
    <mergeCell ref="BK172:CA172"/>
    <mergeCell ref="K174:AB174"/>
    <mergeCell ref="AC174:AS174"/>
    <mergeCell ref="AT174:BJ174"/>
    <mergeCell ref="BK174:CA174"/>
    <mergeCell ref="K176:AB176"/>
    <mergeCell ref="AC176:AS176"/>
    <mergeCell ref="AT176:BJ176"/>
    <mergeCell ref="BK176:CA176"/>
    <mergeCell ref="K181:AB181"/>
    <mergeCell ref="BK181:CA181"/>
    <mergeCell ref="H184:AB184"/>
    <mergeCell ref="AC184:AS184"/>
    <mergeCell ref="AT184:BJ184"/>
    <mergeCell ref="BK184:CA184"/>
    <mergeCell ref="AT181:BJ181"/>
    <mergeCell ref="BI168:CR168"/>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CA157:CR157"/>
    <mergeCell ref="BI159:BZ159"/>
    <mergeCell ref="CA159:CR159"/>
    <mergeCell ref="BI160:BZ160"/>
    <mergeCell ref="CC160:CQ160"/>
    <mergeCell ref="D163:CR163"/>
    <mergeCell ref="E156:X156"/>
    <mergeCell ref="Y156:AP156"/>
    <mergeCell ref="E157:X157"/>
    <mergeCell ref="Y157:AP157"/>
    <mergeCell ref="AQ157:BH157"/>
    <mergeCell ref="BI157:BZ157"/>
    <mergeCell ref="AQ149:BH149"/>
    <mergeCell ref="BI149:BZ149"/>
    <mergeCell ref="E153:X153"/>
    <mergeCell ref="Y153:AP153"/>
    <mergeCell ref="E154:X154"/>
    <mergeCell ref="Y154:AP154"/>
    <mergeCell ref="E155:X155"/>
    <mergeCell ref="Y155:AP155"/>
    <mergeCell ref="E151:X151"/>
    <mergeCell ref="Y151:AP151"/>
    <mergeCell ref="AQ151:BH151"/>
    <mergeCell ref="E152:X152"/>
    <mergeCell ref="Y152:AP152"/>
    <mergeCell ref="H146:X146"/>
    <mergeCell ref="Y146:AP146"/>
    <mergeCell ref="AQ146:BH146"/>
    <mergeCell ref="E147:X147"/>
    <mergeCell ref="Y147:AP147"/>
    <mergeCell ref="AQ147:BH147"/>
    <mergeCell ref="BI147:BZ147"/>
    <mergeCell ref="CA147:CR147"/>
    <mergeCell ref="BI151:BZ151"/>
    <mergeCell ref="CA151:CR151"/>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H143:X143"/>
    <mergeCell ref="Y143:AP143"/>
    <mergeCell ref="AQ143:BH143"/>
    <mergeCell ref="BI143:BZ143"/>
    <mergeCell ref="CA143:CR143"/>
    <mergeCell ref="H144:X144"/>
    <mergeCell ref="Y144:AP144"/>
    <mergeCell ref="AQ144:BH144"/>
    <mergeCell ref="BI144:BZ144"/>
    <mergeCell ref="BI146:BZ146"/>
    <mergeCell ref="CA146:CR146"/>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CA145:CR145"/>
    <mergeCell ref="E143:G146"/>
    <mergeCell ref="H138:X138"/>
    <mergeCell ref="Y138:AP138"/>
    <mergeCell ref="AQ138:BH138"/>
    <mergeCell ref="BI138:BZ138"/>
    <mergeCell ref="CA138:CR138"/>
    <mergeCell ref="E139:X139"/>
    <mergeCell ref="Y139:AP139"/>
    <mergeCell ref="AQ139:BH139"/>
    <mergeCell ref="BI139:BZ139"/>
    <mergeCell ref="CA139:CR139"/>
    <mergeCell ref="Y133:AP133"/>
    <mergeCell ref="AQ133:BH133"/>
    <mergeCell ref="BI133:BZ133"/>
    <mergeCell ref="K135:X135"/>
    <mergeCell ref="Y135:AP135"/>
    <mergeCell ref="AQ135:BH135"/>
    <mergeCell ref="BI135:BZ135"/>
    <mergeCell ref="CA135:CR135"/>
    <mergeCell ref="Y130:AP130"/>
    <mergeCell ref="AQ130:BH130"/>
    <mergeCell ref="E127:X127"/>
    <mergeCell ref="Y127:AP127"/>
    <mergeCell ref="AQ127:BH127"/>
    <mergeCell ref="BI127:BZ127"/>
    <mergeCell ref="CA127:CR127"/>
    <mergeCell ref="E128:G138"/>
    <mergeCell ref="H128:X128"/>
    <mergeCell ref="Y128:AP128"/>
    <mergeCell ref="AQ128:BH128"/>
    <mergeCell ref="BI128:BZ128"/>
    <mergeCell ref="BI130:BZ130"/>
    <mergeCell ref="CA130:CR130"/>
    <mergeCell ref="K131:X131"/>
    <mergeCell ref="Y131:AP131"/>
    <mergeCell ref="AQ131:BH131"/>
    <mergeCell ref="BI131:BZ131"/>
    <mergeCell ref="CA131:CR131"/>
    <mergeCell ref="CA128:CR128"/>
    <mergeCell ref="H129:J131"/>
    <mergeCell ref="K129:X129"/>
    <mergeCell ref="Y129:AP129"/>
    <mergeCell ref="AQ129:BH129"/>
    <mergeCell ref="BI137:BZ137"/>
    <mergeCell ref="CA137:CR137"/>
    <mergeCell ref="BI129:BZ129"/>
    <mergeCell ref="CA129:CR129"/>
    <mergeCell ref="H136:X136"/>
    <mergeCell ref="Y136:AP136"/>
    <mergeCell ref="AQ136:BH136"/>
    <mergeCell ref="BI136:BZ136"/>
    <mergeCell ref="CA136:CR136"/>
    <mergeCell ref="H137:X137"/>
    <mergeCell ref="Y137:AP137"/>
    <mergeCell ref="AQ137:BH137"/>
    <mergeCell ref="Y134:AP134"/>
    <mergeCell ref="AQ134:BH134"/>
    <mergeCell ref="K130:X130"/>
    <mergeCell ref="CA133:CR133"/>
    <mergeCell ref="K134:X134"/>
    <mergeCell ref="BI134:BZ134"/>
    <mergeCell ref="CA134:CR134"/>
    <mergeCell ref="H132:X132"/>
    <mergeCell ref="Y132:AP132"/>
    <mergeCell ref="AQ132:BH132"/>
    <mergeCell ref="BI132:BZ132"/>
    <mergeCell ref="CA132:CR132"/>
    <mergeCell ref="H133:J135"/>
    <mergeCell ref="K133:X133"/>
    <mergeCell ref="BI123:CR123"/>
    <mergeCell ref="E124:X126"/>
    <mergeCell ref="Y124:AP125"/>
    <mergeCell ref="AQ124:BH125"/>
    <mergeCell ref="BI124:BZ124"/>
    <mergeCell ref="CA124:CR124"/>
    <mergeCell ref="BI125:BZ126"/>
    <mergeCell ref="CA125:CR126"/>
    <mergeCell ref="Y126:AP126"/>
    <mergeCell ref="AQ126:BH126"/>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03:X103"/>
    <mergeCell ref="Y103:AP103"/>
    <mergeCell ref="AQ103:BH103"/>
    <mergeCell ref="BI103:BZ103"/>
    <mergeCell ref="CA103:CR103"/>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CA98:CR98"/>
    <mergeCell ref="L96:X96"/>
    <mergeCell ref="Y96:AP96"/>
    <mergeCell ref="AQ96:BH96"/>
    <mergeCell ref="BI96:BZ96"/>
    <mergeCell ref="CA96:CR96"/>
    <mergeCell ref="H97:J97"/>
    <mergeCell ref="K97:X97"/>
    <mergeCell ref="Y97:AP97"/>
    <mergeCell ref="AQ97:BH97"/>
    <mergeCell ref="BI97:BZ97"/>
    <mergeCell ref="E98:X98"/>
    <mergeCell ref="Y98:AP98"/>
    <mergeCell ref="AQ98:BH98"/>
    <mergeCell ref="BI98:BZ98"/>
    <mergeCell ref="E92:G97"/>
    <mergeCell ref="BI94:BZ94"/>
    <mergeCell ref="CA94:CR94"/>
    <mergeCell ref="K95:X95"/>
    <mergeCell ref="Y95:AP95"/>
    <mergeCell ref="AQ95:BH95"/>
    <mergeCell ref="BI95:BZ95"/>
    <mergeCell ref="CA95:CR95"/>
    <mergeCell ref="H94:J96"/>
    <mergeCell ref="K94:X94"/>
    <mergeCell ref="Y94:AP94"/>
    <mergeCell ref="AQ94:BH94"/>
    <mergeCell ref="CA97:CR97"/>
    <mergeCell ref="CA92:CR92"/>
    <mergeCell ref="H93:J93"/>
    <mergeCell ref="K93:X93"/>
    <mergeCell ref="Y93:AP93"/>
    <mergeCell ref="AQ93:BH93"/>
    <mergeCell ref="BI93:BZ93"/>
    <mergeCell ref="CA93:CR93"/>
    <mergeCell ref="H92:J92"/>
    <mergeCell ref="K92:X92"/>
    <mergeCell ref="Y92:AP92"/>
    <mergeCell ref="AQ92:BH92"/>
    <mergeCell ref="BI92:BZ92"/>
    <mergeCell ref="E90:X90"/>
    <mergeCell ref="Y90:AP90"/>
    <mergeCell ref="AQ90:BH90"/>
    <mergeCell ref="BI90:BZ90"/>
    <mergeCell ref="CA90:CR90"/>
    <mergeCell ref="E91:X91"/>
    <mergeCell ref="Y91:AP91"/>
    <mergeCell ref="AQ91:BH91"/>
    <mergeCell ref="BI91:BZ91"/>
    <mergeCell ref="CA91:CR91"/>
    <mergeCell ref="Y86:AP86"/>
    <mergeCell ref="AQ86:BH86"/>
    <mergeCell ref="BI86:BZ86"/>
    <mergeCell ref="CA86:CR86"/>
    <mergeCell ref="H85:J85"/>
    <mergeCell ref="K85:X85"/>
    <mergeCell ref="Y85:AP85"/>
    <mergeCell ref="AQ85:BH85"/>
    <mergeCell ref="BI85:BZ85"/>
    <mergeCell ref="CA85:CR85"/>
    <mergeCell ref="H86:J86"/>
    <mergeCell ref="K86:X86"/>
    <mergeCell ref="BI88:BZ88"/>
    <mergeCell ref="CA88:CR88"/>
    <mergeCell ref="H89:J89"/>
    <mergeCell ref="K89:X89"/>
    <mergeCell ref="Y89:AP89"/>
    <mergeCell ref="AQ89:BH89"/>
    <mergeCell ref="BI89:BZ89"/>
    <mergeCell ref="CA89:CR89"/>
    <mergeCell ref="E87:X87"/>
    <mergeCell ref="Y87:AP87"/>
    <mergeCell ref="AQ87:BH87"/>
    <mergeCell ref="BI87:BZ87"/>
    <mergeCell ref="CA87:CR87"/>
    <mergeCell ref="E88:G89"/>
    <mergeCell ref="H88:J88"/>
    <mergeCell ref="K88:X88"/>
    <mergeCell ref="Y88:AP88"/>
    <mergeCell ref="AQ88:BH88"/>
    <mergeCell ref="BI81:BZ81"/>
    <mergeCell ref="CA81:CR81"/>
    <mergeCell ref="H82:J82"/>
    <mergeCell ref="K82:X82"/>
    <mergeCell ref="Y82:AP82"/>
    <mergeCell ref="AQ82:BH82"/>
    <mergeCell ref="BI82:BZ82"/>
    <mergeCell ref="CA82:CR82"/>
    <mergeCell ref="AH72:BR72"/>
    <mergeCell ref="BZ72:CR7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AR58:BF58"/>
    <mergeCell ref="BG58:BN63"/>
    <mergeCell ref="E73:AP73"/>
    <mergeCell ref="AV73:BU75"/>
    <mergeCell ref="BZ73:CR73"/>
    <mergeCell ref="E74:AP75"/>
    <mergeCell ref="D65:J68"/>
    <mergeCell ref="BI76:CR76"/>
    <mergeCell ref="E77:X79"/>
    <mergeCell ref="Y77:AP78"/>
    <mergeCell ref="AQ77:BH78"/>
    <mergeCell ref="BI77:BZ77"/>
    <mergeCell ref="CA77:CR77"/>
    <mergeCell ref="BI78:BZ79"/>
    <mergeCell ref="CA78:CR79"/>
    <mergeCell ref="Y79:AP79"/>
    <mergeCell ref="AQ79:BH79"/>
    <mergeCell ref="K65:P66"/>
    <mergeCell ref="Q65:AP66"/>
    <mergeCell ref="AQ65:AW66"/>
    <mergeCell ref="AX65:BB66"/>
    <mergeCell ref="BC65:BD66"/>
    <mergeCell ref="CC68:CQ68"/>
    <mergeCell ref="E71:CR71"/>
    <mergeCell ref="AJ56:BF56"/>
    <mergeCell ref="BG56:CE56"/>
    <mergeCell ref="K67:P68"/>
    <mergeCell ref="Q67:AP68"/>
    <mergeCell ref="AQ67:AW68"/>
    <mergeCell ref="AX67:BB68"/>
    <mergeCell ref="BC67:BD68"/>
    <mergeCell ref="BE67:BI68"/>
    <mergeCell ref="BO62:CE62"/>
    <mergeCell ref="T63:AI63"/>
    <mergeCell ref="AR63:BF63"/>
    <mergeCell ref="BO63:CE63"/>
    <mergeCell ref="AJ59:AQ63"/>
    <mergeCell ref="T60:AI60"/>
    <mergeCell ref="T61:AI61"/>
    <mergeCell ref="T62:AI62"/>
    <mergeCell ref="D52:K63"/>
    <mergeCell ref="L56:AI56"/>
    <mergeCell ref="L57:AI57"/>
    <mergeCell ref="AJ57:BF57"/>
    <mergeCell ref="BG57:CE57"/>
    <mergeCell ref="L58:S58"/>
    <mergeCell ref="T58:AI58"/>
    <mergeCell ref="AJ58:AQ58"/>
    <mergeCell ref="BJ67:BK68"/>
    <mergeCell ref="BL67:BP68"/>
    <mergeCell ref="BR68:CB68"/>
    <mergeCell ref="BR64:CQ65"/>
    <mergeCell ref="BE65:BI66"/>
    <mergeCell ref="BJ65:BK66"/>
    <mergeCell ref="BL65:BP66"/>
    <mergeCell ref="AR59:BF59"/>
    <mergeCell ref="BO59:CE59"/>
    <mergeCell ref="AR60:BF60"/>
    <mergeCell ref="BO60:CE60"/>
    <mergeCell ref="AR61:BF61"/>
    <mergeCell ref="BO61:CE61"/>
    <mergeCell ref="AB52:AV52"/>
    <mergeCell ref="AW52:BR52"/>
    <mergeCell ref="BS52:BY55"/>
    <mergeCell ref="BZ52:CD52"/>
    <mergeCell ref="CE53:CF55"/>
    <mergeCell ref="CG53:CK55"/>
    <mergeCell ref="CL53:CM55"/>
    <mergeCell ref="CN53:CR55"/>
    <mergeCell ref="AW54:BB54"/>
    <mergeCell ref="BC54:BJ54"/>
    <mergeCell ref="BK54:BR54"/>
    <mergeCell ref="AW55:BR55"/>
    <mergeCell ref="BO58:CE58"/>
    <mergeCell ref="L59:S63"/>
    <mergeCell ref="T59:AI59"/>
    <mergeCell ref="AR62:BF62"/>
    <mergeCell ref="BZ49:CF51"/>
    <mergeCell ref="CG49:CI51"/>
    <mergeCell ref="CJ49:CR51"/>
    <mergeCell ref="L50:U50"/>
    <mergeCell ref="V50:AE50"/>
    <mergeCell ref="AF50:AN50"/>
    <mergeCell ref="AO50:AX50"/>
    <mergeCell ref="AY50:BH50"/>
    <mergeCell ref="BS49:BY51"/>
    <mergeCell ref="CE52:CL52"/>
    <mergeCell ref="CM52:CR52"/>
    <mergeCell ref="L53:S55"/>
    <mergeCell ref="T53:AA55"/>
    <mergeCell ref="AB53:AI55"/>
    <mergeCell ref="AJ53:AV55"/>
    <mergeCell ref="AW53:BB53"/>
    <mergeCell ref="BC53:BJ53"/>
    <mergeCell ref="BK53:BR53"/>
    <mergeCell ref="BZ53:CD55"/>
    <mergeCell ref="L52:AA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BO36:CE36"/>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T38:AI38"/>
    <mergeCell ref="AR38:BF38"/>
    <mergeCell ref="BO38:CE38"/>
    <mergeCell ref="T39:AI39"/>
    <mergeCell ref="AR39:BF39"/>
    <mergeCell ref="BO39:CE39"/>
    <mergeCell ref="T40:AI40"/>
    <mergeCell ref="AR40:BF40"/>
    <mergeCell ref="BO40:CE40"/>
    <mergeCell ref="L31:S33"/>
    <mergeCell ref="T31:AA33"/>
    <mergeCell ref="AB31:AI33"/>
    <mergeCell ref="AJ31:AV33"/>
    <mergeCell ref="AW31:BB31"/>
    <mergeCell ref="BC31:BJ31"/>
    <mergeCell ref="BZ31:CD33"/>
    <mergeCell ref="CE31:CF33"/>
    <mergeCell ref="CG31:CK33"/>
    <mergeCell ref="CL31:CM33"/>
    <mergeCell ref="CN31:CR33"/>
    <mergeCell ref="AW32:BB32"/>
    <mergeCell ref="BC32:BJ32"/>
    <mergeCell ref="BK32:BR32"/>
    <mergeCell ref="AW33:BR33"/>
    <mergeCell ref="BS30:BY33"/>
    <mergeCell ref="BZ30:CD30"/>
    <mergeCell ref="CE30:CL30"/>
    <mergeCell ref="CM30:CR30"/>
    <mergeCell ref="CE17:CL18"/>
    <mergeCell ref="CI24:CM24"/>
    <mergeCell ref="D23:K23"/>
    <mergeCell ref="L23:AV23"/>
    <mergeCell ref="BZ23:CH23"/>
    <mergeCell ref="CI23:CR23"/>
    <mergeCell ref="D27:K29"/>
    <mergeCell ref="L27:U27"/>
    <mergeCell ref="V27:AE27"/>
    <mergeCell ref="AF27:AN27"/>
    <mergeCell ref="AO27:AX27"/>
    <mergeCell ref="AY27:BH27"/>
    <mergeCell ref="BI27:BR27"/>
    <mergeCell ref="BS27:BY29"/>
    <mergeCell ref="BZ27:CF29"/>
    <mergeCell ref="AY29:BH29"/>
    <mergeCell ref="BI29:BR29"/>
    <mergeCell ref="D24:K26"/>
    <mergeCell ref="L24:BJ24"/>
    <mergeCell ref="BK24:BR24"/>
    <mergeCell ref="BS24:BY26"/>
    <mergeCell ref="BZ24:CC24"/>
    <mergeCell ref="CD24:CH24"/>
    <mergeCell ref="V28:AE28"/>
    <mergeCell ref="AF28:AN28"/>
    <mergeCell ref="AO28:AX28"/>
    <mergeCell ref="AY28:BH28"/>
    <mergeCell ref="BI28:BR28"/>
    <mergeCell ref="L29:U29"/>
    <mergeCell ref="V29:AE29"/>
    <mergeCell ref="CG27:CI29"/>
    <mergeCell ref="CJ27:CR29"/>
    <mergeCell ref="L28:U28"/>
    <mergeCell ref="AF29:AN29"/>
    <mergeCell ref="AO29:AX29"/>
    <mergeCell ref="BS15:BY16"/>
    <mergeCell ref="BK26:BR26"/>
    <mergeCell ref="BZ26:CR26"/>
    <mergeCell ref="D22:K22"/>
    <mergeCell ref="L22:AV22"/>
    <mergeCell ref="AW22:AY23"/>
    <mergeCell ref="AZ22:BF23"/>
    <mergeCell ref="BG22:BR23"/>
    <mergeCell ref="BS22:BY23"/>
    <mergeCell ref="BZ22:CH22"/>
    <mergeCell ref="CI22:CR22"/>
    <mergeCell ref="CG19:CK19"/>
    <mergeCell ref="CL19:CM19"/>
    <mergeCell ref="CN19:CR19"/>
    <mergeCell ref="CN24:CR24"/>
    <mergeCell ref="L25:S26"/>
    <mergeCell ref="T25:T26"/>
    <mergeCell ref="U25:BJ26"/>
    <mergeCell ref="BK25:BR25"/>
    <mergeCell ref="BZ25:CC25"/>
    <mergeCell ref="CD25:CH25"/>
    <mergeCell ref="CI25:CM25"/>
    <mergeCell ref="CN25:CR25"/>
    <mergeCell ref="BZ17:CD18"/>
    <mergeCell ref="CN12:CR12"/>
    <mergeCell ref="AZ13:BI13"/>
    <mergeCell ref="BJ13:BR13"/>
    <mergeCell ref="BZ13:CC13"/>
    <mergeCell ref="CD13:CH13"/>
    <mergeCell ref="CI13:CM13"/>
    <mergeCell ref="D12:K13"/>
    <mergeCell ref="L12:T13"/>
    <mergeCell ref="U12:AR13"/>
    <mergeCell ref="AS12:AY13"/>
    <mergeCell ref="T16:T17"/>
    <mergeCell ref="U16:BR17"/>
    <mergeCell ref="BS17:BY19"/>
    <mergeCell ref="CN13:CR13"/>
    <mergeCell ref="CM17:CR18"/>
    <mergeCell ref="D18:K19"/>
    <mergeCell ref="L18:BR18"/>
    <mergeCell ref="L19:S19"/>
    <mergeCell ref="U19:BR19"/>
    <mergeCell ref="BZ19:CD19"/>
    <mergeCell ref="CE19:CF19"/>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BR66:CA67"/>
    <mergeCell ref="CB66:CI67"/>
    <mergeCell ref="CJ66:CQ67"/>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BZ6:CR6"/>
    <mergeCell ref="BZ15:CF16"/>
    <mergeCell ref="CG15:CI16"/>
    <mergeCell ref="CJ15:CR16"/>
    <mergeCell ref="D16:K17"/>
    <mergeCell ref="L16:S17"/>
  </mergeCells>
  <phoneticPr fontId="2"/>
  <conditionalFormatting sqref="AZ22">
    <cfRule type="expression" dxfId="131" priority="45" stopIfTrue="1">
      <formula>AND(L23&lt;&gt;"",AZ22="")</formula>
    </cfRule>
  </conditionalFormatting>
  <conditionalFormatting sqref="L34:AI35 L36:S41">
    <cfRule type="expression" dxfId="130" priority="44">
      <formula>$AZ$22=""</formula>
    </cfRule>
  </conditionalFormatting>
  <conditionalFormatting sqref="L34:AI35 L36:S41">
    <cfRule type="expression" dxfId="129" priority="43">
      <formula>$AZ$22=" "</formula>
    </cfRule>
  </conditionalFormatting>
  <conditionalFormatting sqref="L34:AI35 L36:S41">
    <cfRule type="expression" dxfId="128" priority="42">
      <formula>$AZ$22="　"</formula>
    </cfRule>
  </conditionalFormatting>
  <conditionalFormatting sqref="L35:AI35 L36:S41">
    <cfRule type="expression" dxfId="127" priority="41">
      <formula>$AZ$22="G"</formula>
    </cfRule>
  </conditionalFormatting>
  <conditionalFormatting sqref="L34:AI34">
    <cfRule type="expression" dxfId="126" priority="40">
      <formula>$AZ$22="G"</formula>
    </cfRule>
  </conditionalFormatting>
  <conditionalFormatting sqref="AJ34:BF35 AJ36:AQ41 BG36:BN41">
    <cfRule type="expression" dxfId="125" priority="39">
      <formula>$AZ$22="H"</formula>
    </cfRule>
  </conditionalFormatting>
  <conditionalFormatting sqref="AJ34:BF35 AJ36:AQ36 BG36:BN41">
    <cfRule type="expression" dxfId="124" priority="38">
      <formula>$AZ$22="G"</formula>
    </cfRule>
  </conditionalFormatting>
  <conditionalFormatting sqref="AJ34:BF35 AJ36:AQ36 BG36:BN41">
    <cfRule type="expression" dxfId="123" priority="37">
      <formula>$AZ$22="R"</formula>
    </cfRule>
  </conditionalFormatting>
  <conditionalFormatting sqref="AJ37:AQ41">
    <cfRule type="expression" dxfId="122" priority="35">
      <formula>$AZ$22="R"</formula>
    </cfRule>
    <cfRule type="expression" dxfId="121" priority="36">
      <formula>$AZ$22="G"</formula>
    </cfRule>
  </conditionalFormatting>
  <conditionalFormatting sqref="BG34:CE35">
    <cfRule type="expression" dxfId="120" priority="34">
      <formula>$AZ$22="H"</formula>
    </cfRule>
  </conditionalFormatting>
  <conditionalFormatting sqref="BG34:CE35">
    <cfRule type="expression" dxfId="119" priority="33">
      <formula>$AZ$22="G"</formula>
    </cfRule>
  </conditionalFormatting>
  <conditionalFormatting sqref="BG34:CE35">
    <cfRule type="expression" dxfId="118" priority="32">
      <formula>$AZ$22="R"</formula>
    </cfRule>
  </conditionalFormatting>
  <conditionalFormatting sqref="AJ34:BF35 AJ36:AQ41">
    <cfRule type="expression" dxfId="117" priority="30">
      <formula>$AZ$22="P"</formula>
    </cfRule>
  </conditionalFormatting>
  <conditionalFormatting sqref="AJ34:BF35 AJ36:AQ41">
    <cfRule type="expression" dxfId="116" priority="29">
      <formula>$AZ$22="Q"</formula>
    </cfRule>
  </conditionalFormatting>
  <conditionalFormatting sqref="L56:AI57 L58:S63 AJ58:AQ63">
    <cfRule type="expression" dxfId="115" priority="28">
      <formula>$AZ$44=""</formula>
    </cfRule>
  </conditionalFormatting>
  <conditionalFormatting sqref="L56:AI57 L58:S63 AJ58:AQ63">
    <cfRule type="expression" dxfId="114" priority="27">
      <formula>$AZ$44=" "</formula>
    </cfRule>
  </conditionalFormatting>
  <conditionalFormatting sqref="L56:AI57 L58:S63 AJ58:AQ63">
    <cfRule type="expression" dxfId="113" priority="26">
      <formula>$AZ$44="　"</formula>
    </cfRule>
  </conditionalFormatting>
  <conditionalFormatting sqref="L56:AI57 L58:S63">
    <cfRule type="expression" dxfId="112" priority="25">
      <formula>$AZ$44="G"</formula>
    </cfRule>
  </conditionalFormatting>
  <conditionalFormatting sqref="AJ56:BF57">
    <cfRule type="expression" dxfId="111" priority="24">
      <formula>$AZ$44=""</formula>
    </cfRule>
  </conditionalFormatting>
  <conditionalFormatting sqref="AJ56:BF57">
    <cfRule type="expression" dxfId="110" priority="23">
      <formula>$AZ$44=" "</formula>
    </cfRule>
  </conditionalFormatting>
  <conditionalFormatting sqref="AJ56:BF57">
    <cfRule type="expression" dxfId="109" priority="22">
      <formula>$AZ$44="　"</formula>
    </cfRule>
  </conditionalFormatting>
  <conditionalFormatting sqref="AJ56:BF57 AJ58:AQ63">
    <cfRule type="expression" dxfId="108" priority="21">
      <formula>$AZ$44="N"</formula>
    </cfRule>
  </conditionalFormatting>
  <conditionalFormatting sqref="BG56:CE57 BG58:BN63">
    <cfRule type="expression" dxfId="107" priority="20">
      <formula>$AZ$44="H"</formula>
    </cfRule>
  </conditionalFormatting>
  <conditionalFormatting sqref="BG56:CE57 BG58:BN63">
    <cfRule type="expression" dxfId="106" priority="19">
      <formula>$AZ$44="G"</formula>
    </cfRule>
  </conditionalFormatting>
  <conditionalFormatting sqref="BG56:CE57 BG58:BN63">
    <cfRule type="expression" dxfId="105" priority="18">
      <formula>$AZ$44="R"</formula>
    </cfRule>
  </conditionalFormatting>
  <conditionalFormatting sqref="BZ27:CR29">
    <cfRule type="expression" dxfId="104" priority="17">
      <formula>$BK$25=2</formula>
    </cfRule>
  </conditionalFormatting>
  <conditionalFormatting sqref="L24:BJ24 T25:BJ26">
    <cfRule type="expression" dxfId="103" priority="16">
      <formula>$BK$25=2</formula>
    </cfRule>
  </conditionalFormatting>
  <conditionalFormatting sqref="L46:BJ48 BZ49:CR51">
    <cfRule type="expression" dxfId="102" priority="15">
      <formula>$BK$47=2</formula>
    </cfRule>
  </conditionalFormatting>
  <conditionalFormatting sqref="AY50:BH51">
    <cfRule type="expression" dxfId="101" priority="10">
      <formula>$AZ$44="R"</formula>
    </cfRule>
    <cfRule type="expression" dxfId="100" priority="11">
      <formula>$AZ$44="Q"</formula>
    </cfRule>
    <cfRule type="expression" dxfId="99" priority="12">
      <formula>$AZ$44="P"</formula>
    </cfRule>
    <cfRule type="expression" dxfId="98" priority="13">
      <formula>$AZ$44="N"</formula>
    </cfRule>
    <cfRule type="expression" dxfId="97" priority="14">
      <formula>$AZ$44="H"</formula>
    </cfRule>
  </conditionalFormatting>
  <conditionalFormatting sqref="AY28:BH29">
    <cfRule type="expression" dxfId="96" priority="5">
      <formula>$AZ$22="R"</formula>
    </cfRule>
    <cfRule type="expression" dxfId="95" priority="6">
      <formula>$AZ$22="Q"</formula>
    </cfRule>
    <cfRule type="expression" dxfId="94" priority="7">
      <formula>$AZ$22="P"</formula>
    </cfRule>
    <cfRule type="expression" dxfId="93" priority="8">
      <formula>$AZ$22="N"</formula>
    </cfRule>
    <cfRule type="expression" dxfId="92" priority="9">
      <formula>$AZ$22="H"</formula>
    </cfRule>
  </conditionalFormatting>
  <conditionalFormatting sqref="L28:BR29">
    <cfRule type="expression" dxfId="91" priority="4">
      <formula>$AB$31=1</formula>
    </cfRule>
  </conditionalFormatting>
  <conditionalFormatting sqref="L50:BR51">
    <cfRule type="expression" dxfId="90" priority="3">
      <formula>$AB$53=1</formula>
    </cfRule>
  </conditionalFormatting>
  <conditionalFormatting sqref="L25:S26">
    <cfRule type="expression" dxfId="89" priority="2">
      <formula>$BK$25=2</formula>
    </cfRule>
  </conditionalFormatting>
  <conditionalFormatting sqref="AZ44">
    <cfRule type="expression" dxfId="88" priority="1" stopIfTrue="1">
      <formula>AND(L45&lt;&gt;"",AZ44="")</formula>
    </cfRule>
  </conditionalFormatting>
  <dataValidations count="42">
    <dataValidation type="whole" imeMode="halfAlpha" allowBlank="1" sqref="CD13:CH13">
      <formula1>0</formula1>
      <formula2>63</formula2>
    </dataValidation>
    <dataValidation imeMode="halfAlpha" allowBlank="1" sqref="BZ13:CC13"/>
    <dataValidation type="whole" imeMode="halfAlpha" operator="notBetween" allowBlank="1" sqref="BK32:BR32 BK54:BR54">
      <formula1>1</formula1>
      <formula2>12</formula2>
    </dataValidation>
    <dataValidation type="whole" imeMode="halfAlpha" allowBlank="1" sqref="CI47:CM47 CI25:CM25 CI13:CM13">
      <formula1>1</formula1>
      <formula2>12</formula2>
    </dataValidation>
    <dataValidation type="whole" imeMode="halfAlpha" allowBlank="1" sqref="CN47:CR47 CN25:CR25 CN13:CR13">
      <formula1>1</formula1>
      <formula2>31</formula2>
    </dataValidation>
    <dataValidation imeMode="fullKatakana" allowBlank="1" showErrorMessage="1" prompt="カタカナで入力し、姓と名の間は1文字空けてください_x000a__x000a_※役職名不要" sqref="AZ12:BR12"/>
    <dataValidation allowBlank="1" showErrorMessage="1" error="１校目の内容がコピーされます。_x000a_ここで入力は不要です。" prompt="プルダウンから_x000a_該当する_x000a_都道府県を_x000a_選んでください" sqref="L19:S19"/>
    <dataValidation errorStyle="warning" imeMode="fullKatakana" allowBlank="1" showErrorMessage="1" error="１校目の内容がコピーされます。_x000a_ここで入力は不要です。" prompt="漢字の都道府県名を選ぶと、自動で入ります" sqref="L16:S17"/>
    <dataValidation imeMode="fullKatakana" allowBlank="1" showErrorMessage="1" error="１校目の内容がコピーされます。_x000a_ここで入力は不要です。" sqref="BJ13:BR13"/>
    <dataValidation allowBlank="1" showInputMessage="1" showErrorMessage="1" error="１校目の内容がコピーされます。_x000a_ここで入力は不要です。" sqref="AZ13:BI13"/>
    <dataValidation imeMode="halfAlpha" allowBlank="1" showInputMessage="1" showErrorMessage="1" error="１校目の内容がコピーされます。_x000a_ここで入力は不要です。" sqref="BZ9:CH10"/>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imeMode="halfAlpha" allowBlank="1" showInputMessage="1" showErrorMessage="1" sqref="BZ121 BZ53:CD55 CG53:CK55 BZ6 CG31:CK33 BZ31:CD33 BE65:BI68 AX65:BB68 BZ74 CI166 BZ166 CI74 CI121"/>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allowBlank="1" showInputMessage="1" showErrorMessage="1" prompt="※役職名不要" sqref="BZ45:CG45 BZ23:CG23"/>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市区町村名から入力してください_x000a__x000a_例：千代田区富士見1-10-12_x000a__x000a_※「所在地区分」が「2:同じ」の場合は入力不要です" sqref="U25:BJ26 U47"/>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_x000a_" sqref="U12:AR13"/>
    <dataValidation allowBlank="1" showInputMessage="1" showErrorMessage="1" prompt="プルダウンから_x000a_該当する_x000a_都道府県を_x000a_選んでください" sqref="T47:T48 T25:T26 T19"/>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47:BR47 BK25:BR25">
      <formula1>"　,1,2"</formula1>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imeMode="halfAlpha" allowBlank="1" showErrorMessage="1" error="１校目の内容がコピーされます。_x000a_ここで入力は不要です。" sqref="CG19:CK19 BZ19:CD19 CI9:CR10"/>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4桁の数字を入力してください" sqref="BL65:BP68 CN31:CR33 CN53:CR55">
      <formula1>4</formula1>
    </dataValidation>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allowBlank="1" showInputMessage="1" showErrorMessage="1" prompt="調査票区分5：貸借対照表「繰越収支差額（ｇ）と一致します" sqref="AC209"/>
    <dataValidation type="whole" errorStyle="warning" operator="greaterThanOrEqual" allowBlank="1" showInputMessage="1" showErrorMessage="1" error="マイナスの値が入力されました。_x000a_符号を確認してください。" sqref="AC208">
      <formula1>0</formula1>
    </dataValidation>
    <dataValidation errorStyle="warning" operator="greaterThan" allowBlank="1" showInputMessage="1" showErrorMessage="1" sqref="AC207"/>
    <dataValidation type="whole" errorStyle="warning" operator="lessThanOrEqual" allowBlank="1" showInputMessage="1" showErrorMessage="1" error="プラスの値が入力されました。_x000a_符号を確認してください。" sqref="AT205 AC205 CB205 BK205">
      <formula1>0</formula1>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O243"/>
  <sheetViews>
    <sheetView showGridLines="0" view="pageBreakPreview" topLeftCell="D1" zoomScale="75" zoomScaleNormal="100" zoomScaleSheetLayoutView="75" zoomScalePageLayoutView="70" workbookViewId="0">
      <selection activeCell="L23" sqref="L23:AV23"/>
    </sheetView>
  </sheetViews>
  <sheetFormatPr defaultColWidth="1.6640625" defaultRowHeight="13.2" outlineLevelCol="1" x14ac:dyDescent="0.2"/>
  <cols>
    <col min="1" max="1" width="4.44140625" style="137" hidden="1" customWidth="1"/>
    <col min="2" max="2" width="5.109375" style="137" hidden="1" customWidth="1"/>
    <col min="3" max="3" width="2.88671875" style="137" hidden="1" customWidth="1"/>
    <col min="4" max="11" width="1.44140625" style="7" customWidth="1"/>
    <col min="12" max="44" width="1.6640625" style="7" customWidth="1"/>
    <col min="45" max="51" width="1.44140625" style="7" customWidth="1"/>
    <col min="52" max="58" width="1.6640625" style="7" customWidth="1"/>
    <col min="59" max="59" width="2.109375" style="7" customWidth="1"/>
    <col min="60" max="69" width="1.6640625" style="7" customWidth="1"/>
    <col min="70" max="70" width="2.44140625" style="7" customWidth="1"/>
    <col min="71" max="73" width="1.6640625" style="7" customWidth="1"/>
    <col min="74" max="74" width="2" style="7" customWidth="1"/>
    <col min="75" max="75" width="2.33203125" style="7" customWidth="1"/>
    <col min="76" max="76" width="1.6640625" style="7" customWidth="1"/>
    <col min="77" max="77" width="1.21875" style="7" customWidth="1"/>
    <col min="78" max="96" width="1.88671875" style="7" customWidth="1"/>
    <col min="97" max="97" width="0.88671875" style="7" customWidth="1"/>
    <col min="98" max="101" width="7.6640625" style="137" hidden="1" customWidth="1" outlineLevel="1"/>
    <col min="102" max="102" width="2.6640625" style="137" customWidth="1" collapsed="1"/>
    <col min="103" max="163" width="2.6640625" style="137" customWidth="1"/>
    <col min="164" max="222" width="10.6640625" style="137" customWidth="1"/>
    <col min="223" max="16384" width="1.6640625" style="137"/>
  </cols>
  <sheetData>
    <row r="1" spans="1:115" ht="6.75" customHeight="1" x14ac:dyDescent="0.2">
      <c r="A1" s="95" t="s">
        <v>105</v>
      </c>
      <c r="B1" s="95">
        <v>430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62"/>
      <c r="CU1" s="62"/>
      <c r="CV1" s="62"/>
      <c r="CW1" s="62"/>
    </row>
    <row r="2" spans="1:115" s="9" customFormat="1" ht="33" customHeight="1" x14ac:dyDescent="0.2">
      <c r="A2" s="96" t="s">
        <v>106</v>
      </c>
      <c r="B2" s="92"/>
      <c r="C2" s="92"/>
      <c r="D2" s="1296" t="s">
        <v>46</v>
      </c>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8"/>
      <c r="CS2" s="92"/>
      <c r="CT2" s="64"/>
      <c r="CU2" s="64"/>
      <c r="CV2" s="64"/>
      <c r="CW2" s="64"/>
    </row>
    <row r="3" spans="1:115" x14ac:dyDescent="0.2">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62"/>
      <c r="CU3" s="62"/>
      <c r="CV3" s="62"/>
      <c r="CW3" s="62"/>
    </row>
    <row r="4" spans="1:115" ht="26.25" customHeight="1" x14ac:dyDescent="0.2">
      <c r="BZ4" s="511" t="s">
        <v>52</v>
      </c>
      <c r="CA4" s="511"/>
      <c r="CB4" s="511"/>
      <c r="CC4" s="511"/>
      <c r="CD4" s="511"/>
      <c r="CE4" s="511"/>
      <c r="CF4" s="511"/>
      <c r="CG4" s="511"/>
      <c r="CH4" s="511"/>
      <c r="CI4" s="511"/>
      <c r="CJ4" s="511"/>
      <c r="CK4" s="511"/>
      <c r="CL4" s="511"/>
      <c r="CM4" s="511"/>
      <c r="CN4" s="511"/>
      <c r="CO4" s="511"/>
      <c r="CP4" s="511"/>
      <c r="CQ4" s="511"/>
      <c r="CR4" s="511"/>
      <c r="CS4" s="76"/>
      <c r="CT4" s="62"/>
      <c r="CU4" s="62"/>
      <c r="CV4" s="62"/>
      <c r="CW4" s="62"/>
    </row>
    <row r="5" spans="1:115" ht="24.75" customHeight="1" x14ac:dyDescent="0.2">
      <c r="E5" s="102"/>
      <c r="F5" s="102"/>
      <c r="G5" s="102"/>
      <c r="H5" s="102"/>
      <c r="I5" s="102"/>
      <c r="J5" s="102"/>
      <c r="K5" s="102"/>
      <c r="L5" s="10"/>
      <c r="M5" s="102"/>
      <c r="N5" s="102"/>
      <c r="O5" s="102"/>
      <c r="P5" s="102"/>
      <c r="Q5" s="102"/>
      <c r="R5" s="102"/>
      <c r="S5" s="102"/>
      <c r="T5" s="102"/>
      <c r="U5" s="102"/>
      <c r="V5" s="102"/>
      <c r="W5" s="102"/>
      <c r="X5" s="102"/>
      <c r="Y5" s="102"/>
      <c r="Z5" s="102"/>
      <c r="AA5" s="102"/>
      <c r="AB5" s="102"/>
      <c r="AC5" s="102"/>
      <c r="AD5" s="102"/>
      <c r="AE5" s="617" t="s">
        <v>3</v>
      </c>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102"/>
      <c r="BR5" s="102"/>
      <c r="BS5" s="102"/>
      <c r="BT5" s="102"/>
      <c r="BU5" s="102"/>
      <c r="BV5" s="102"/>
      <c r="BW5" s="102"/>
      <c r="BX5" s="102"/>
      <c r="BY5" s="104"/>
      <c r="BZ5" s="574" t="s">
        <v>0</v>
      </c>
      <c r="CA5" s="575"/>
      <c r="CB5" s="575"/>
      <c r="CC5" s="575"/>
      <c r="CD5" s="575"/>
      <c r="CE5" s="575"/>
      <c r="CF5" s="575"/>
      <c r="CG5" s="575"/>
      <c r="CH5" s="575"/>
      <c r="CI5" s="575"/>
      <c r="CJ5" s="575"/>
      <c r="CK5" s="575"/>
      <c r="CL5" s="575"/>
      <c r="CM5" s="575"/>
      <c r="CN5" s="575"/>
      <c r="CO5" s="575"/>
      <c r="CP5" s="575"/>
      <c r="CQ5" s="575"/>
      <c r="CR5" s="576"/>
      <c r="CS5" s="76"/>
      <c r="CT5" s="62"/>
      <c r="CU5" s="62"/>
      <c r="CV5" s="62"/>
      <c r="CW5" s="62"/>
    </row>
    <row r="6" spans="1:115" ht="39" customHeight="1" x14ac:dyDescent="0.25">
      <c r="AH6" s="536" t="s">
        <v>143</v>
      </c>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Z6" s="180"/>
      <c r="CA6" s="181"/>
      <c r="CB6" s="181"/>
      <c r="CC6" s="181"/>
      <c r="CD6" s="181"/>
      <c r="CE6" s="181"/>
      <c r="CF6" s="181"/>
      <c r="CG6" s="181"/>
      <c r="CH6" s="181"/>
      <c r="CI6" s="181"/>
      <c r="CJ6" s="181"/>
      <c r="CK6" s="181"/>
      <c r="CL6" s="181"/>
      <c r="CM6" s="181"/>
      <c r="CN6" s="181"/>
      <c r="CO6" s="181"/>
      <c r="CP6" s="181"/>
      <c r="CQ6" s="181"/>
      <c r="CR6" s="182"/>
      <c r="CS6" s="76"/>
      <c r="CT6" s="62"/>
      <c r="CU6" s="62"/>
      <c r="CV6" s="62"/>
      <c r="CW6" s="62"/>
    </row>
    <row r="7" spans="1:115" ht="7.5" customHeight="1" thickBot="1" x14ac:dyDescent="0.25">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CS7" s="76"/>
      <c r="CT7" s="62"/>
      <c r="CU7" s="62"/>
      <c r="CV7" s="62"/>
      <c r="CW7" s="62"/>
    </row>
    <row r="8" spans="1:115" ht="24.75" customHeight="1" thickTop="1" x14ac:dyDescent="0.2">
      <c r="E8" s="102"/>
      <c r="F8" s="102"/>
      <c r="G8" s="102"/>
      <c r="H8" s="102"/>
      <c r="I8" s="102"/>
      <c r="J8" s="102"/>
      <c r="K8" s="102"/>
      <c r="L8" s="5"/>
      <c r="M8" s="5"/>
      <c r="N8" s="5"/>
      <c r="O8" s="5"/>
      <c r="P8" s="5"/>
      <c r="Q8" s="5"/>
      <c r="R8" s="5"/>
      <c r="S8" s="5"/>
      <c r="T8" s="5"/>
      <c r="U8" s="5"/>
      <c r="V8" s="5"/>
      <c r="W8" s="5"/>
      <c r="X8" s="5"/>
      <c r="Y8" s="5"/>
      <c r="Z8" s="5"/>
      <c r="AA8" s="5"/>
      <c r="AB8" s="5"/>
      <c r="AC8" s="5"/>
      <c r="AD8" s="5"/>
      <c r="AE8" s="5"/>
      <c r="AF8" s="5"/>
      <c r="AG8" s="5"/>
      <c r="AH8" s="514" t="s">
        <v>171</v>
      </c>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P8" s="12"/>
      <c r="BQ8" s="33"/>
      <c r="BR8" s="33"/>
      <c r="BS8" s="1242" t="s">
        <v>68</v>
      </c>
      <c r="BT8" s="1243"/>
      <c r="BU8" s="1243"/>
      <c r="BV8" s="1243"/>
      <c r="BW8" s="1243"/>
      <c r="BX8" s="1243"/>
      <c r="BY8" s="1244"/>
      <c r="BZ8" s="1272" t="s">
        <v>112</v>
      </c>
      <c r="CA8" s="1273"/>
      <c r="CB8" s="1273"/>
      <c r="CC8" s="1273"/>
      <c r="CD8" s="1273"/>
      <c r="CE8" s="1273"/>
      <c r="CF8" s="1273"/>
      <c r="CG8" s="1273"/>
      <c r="CH8" s="1274"/>
      <c r="CI8" s="1272" t="s">
        <v>113</v>
      </c>
      <c r="CJ8" s="1273"/>
      <c r="CK8" s="1273"/>
      <c r="CL8" s="1273"/>
      <c r="CM8" s="1273"/>
      <c r="CN8" s="1273"/>
      <c r="CO8" s="1273"/>
      <c r="CP8" s="1273"/>
      <c r="CQ8" s="1273"/>
      <c r="CR8" s="1275"/>
      <c r="CS8" s="76"/>
      <c r="CT8" s="62"/>
      <c r="CU8" s="62"/>
      <c r="CV8" s="62"/>
      <c r="CW8" s="62"/>
    </row>
    <row r="9" spans="1:115" ht="19.5" customHeight="1" x14ac:dyDescent="0.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532" t="str">
        <f ca="1">調査票1校目2校目!AH9</f>
        <v>（ 令和 6 年 5 月 1 日現在 ）</v>
      </c>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P9" s="33"/>
      <c r="BQ9" s="33"/>
      <c r="BR9" s="33"/>
      <c r="BS9" s="1245"/>
      <c r="BT9" s="1246"/>
      <c r="BU9" s="1246"/>
      <c r="BV9" s="1246"/>
      <c r="BW9" s="1246"/>
      <c r="BX9" s="1246"/>
      <c r="BY9" s="1247"/>
      <c r="BZ9" s="1276"/>
      <c r="CA9" s="1277"/>
      <c r="CB9" s="1277"/>
      <c r="CC9" s="1277"/>
      <c r="CD9" s="1277"/>
      <c r="CE9" s="1277"/>
      <c r="CF9" s="1277"/>
      <c r="CG9" s="1277"/>
      <c r="CH9" s="1278"/>
      <c r="CI9" s="1276"/>
      <c r="CJ9" s="1277"/>
      <c r="CK9" s="1277"/>
      <c r="CL9" s="1277"/>
      <c r="CM9" s="1277"/>
      <c r="CN9" s="1277"/>
      <c r="CO9" s="1277"/>
      <c r="CP9" s="1277"/>
      <c r="CQ9" s="1277"/>
      <c r="CR9" s="1280"/>
      <c r="CS9" s="76"/>
      <c r="CT9" s="62"/>
      <c r="CU9" s="62"/>
      <c r="CV9" s="62"/>
      <c r="CW9" s="62"/>
    </row>
    <row r="10" spans="1:115" ht="11.25" customHeight="1" x14ac:dyDescent="0.2">
      <c r="BD10" s="13"/>
      <c r="BP10" s="33"/>
      <c r="BQ10" s="33"/>
      <c r="BR10" s="33"/>
      <c r="BS10" s="1245"/>
      <c r="BT10" s="1246"/>
      <c r="BU10" s="1246"/>
      <c r="BV10" s="1246"/>
      <c r="BW10" s="1246"/>
      <c r="BX10" s="1246"/>
      <c r="BY10" s="1247"/>
      <c r="BZ10" s="1279"/>
      <c r="CA10" s="1277"/>
      <c r="CB10" s="1277"/>
      <c r="CC10" s="1277"/>
      <c r="CD10" s="1277"/>
      <c r="CE10" s="1277"/>
      <c r="CF10" s="1277"/>
      <c r="CG10" s="1277"/>
      <c r="CH10" s="1278"/>
      <c r="CI10" s="1279"/>
      <c r="CJ10" s="1277"/>
      <c r="CK10" s="1277"/>
      <c r="CL10" s="1277"/>
      <c r="CM10" s="1277"/>
      <c r="CN10" s="1277"/>
      <c r="CO10" s="1277"/>
      <c r="CP10" s="1277"/>
      <c r="CQ10" s="1277"/>
      <c r="CR10" s="1280"/>
      <c r="CS10" s="76"/>
      <c r="CT10" s="62"/>
      <c r="CU10" s="62"/>
      <c r="CV10" s="62"/>
      <c r="CW10" s="62"/>
    </row>
    <row r="11" spans="1:115" ht="17.25" customHeight="1" thickBot="1" x14ac:dyDescent="0.25">
      <c r="D11" s="14" t="s">
        <v>170</v>
      </c>
      <c r="BP11" s="33"/>
      <c r="BQ11" s="33"/>
      <c r="BR11" s="33"/>
      <c r="BS11" s="1271"/>
      <c r="BT11" s="1258"/>
      <c r="BU11" s="1258"/>
      <c r="BV11" s="1258"/>
      <c r="BW11" s="1258"/>
      <c r="BX11" s="1258"/>
      <c r="BY11" s="1259"/>
      <c r="BZ11" s="502" t="s">
        <v>104</v>
      </c>
      <c r="CA11" s="503"/>
      <c r="CB11" s="503"/>
      <c r="CC11" s="503"/>
      <c r="CD11" s="503"/>
      <c r="CE11" s="503"/>
      <c r="CF11" s="503"/>
      <c r="CG11" s="503"/>
      <c r="CH11" s="503"/>
      <c r="CI11" s="503"/>
      <c r="CJ11" s="503"/>
      <c r="CK11" s="503"/>
      <c r="CL11" s="503"/>
      <c r="CM11" s="503"/>
      <c r="CN11" s="503"/>
      <c r="CO11" s="503"/>
      <c r="CP11" s="503"/>
      <c r="CQ11" s="503"/>
      <c r="CR11" s="504"/>
      <c r="CS11" s="76"/>
      <c r="CT11" s="62"/>
      <c r="CU11" s="62"/>
      <c r="CV11" s="62"/>
      <c r="CW11" s="62"/>
    </row>
    <row r="12" spans="1:115" s="12" customFormat="1" ht="15" customHeight="1" thickTop="1" x14ac:dyDescent="0.2">
      <c r="D12" s="1242" t="s">
        <v>13</v>
      </c>
      <c r="E12" s="1243"/>
      <c r="F12" s="1243"/>
      <c r="G12" s="1243"/>
      <c r="H12" s="1243"/>
      <c r="I12" s="1243"/>
      <c r="J12" s="1243"/>
      <c r="K12" s="1244"/>
      <c r="L12" s="1248"/>
      <c r="M12" s="1249"/>
      <c r="N12" s="1249"/>
      <c r="O12" s="1249"/>
      <c r="P12" s="1249"/>
      <c r="Q12" s="1249"/>
      <c r="R12" s="1249"/>
      <c r="S12" s="1249"/>
      <c r="T12" s="1249"/>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3"/>
      <c r="AS12" s="1256" t="s">
        <v>13</v>
      </c>
      <c r="AT12" s="1243"/>
      <c r="AU12" s="1243"/>
      <c r="AV12" s="1243"/>
      <c r="AW12" s="1243"/>
      <c r="AX12" s="1243"/>
      <c r="AY12" s="1244"/>
      <c r="AZ12" s="1260" t="s">
        <v>134</v>
      </c>
      <c r="BA12" s="1261"/>
      <c r="BB12" s="1261"/>
      <c r="BC12" s="1261"/>
      <c r="BD12" s="1261"/>
      <c r="BE12" s="1261"/>
      <c r="BF12" s="1261"/>
      <c r="BG12" s="1261"/>
      <c r="BH12" s="1261"/>
      <c r="BI12" s="1262"/>
      <c r="BJ12" s="1263" t="s">
        <v>135</v>
      </c>
      <c r="BK12" s="1261"/>
      <c r="BL12" s="1261"/>
      <c r="BM12" s="1261"/>
      <c r="BN12" s="1261"/>
      <c r="BO12" s="1261"/>
      <c r="BP12" s="1261"/>
      <c r="BQ12" s="1261"/>
      <c r="BR12" s="1264"/>
      <c r="BS12" s="1287" t="s">
        <v>139</v>
      </c>
      <c r="BT12" s="1323"/>
      <c r="BU12" s="1323"/>
      <c r="BV12" s="1323"/>
      <c r="BW12" s="1323"/>
      <c r="BX12" s="1323"/>
      <c r="BY12" s="1324"/>
      <c r="BZ12" s="1326" t="s">
        <v>9</v>
      </c>
      <c r="CA12" s="1265"/>
      <c r="CB12" s="1265"/>
      <c r="CC12" s="1265"/>
      <c r="CD12" s="1265" t="s">
        <v>4</v>
      </c>
      <c r="CE12" s="1265"/>
      <c r="CF12" s="1265"/>
      <c r="CG12" s="1265"/>
      <c r="CH12" s="1265"/>
      <c r="CI12" s="1265" t="s">
        <v>5</v>
      </c>
      <c r="CJ12" s="1265"/>
      <c r="CK12" s="1265"/>
      <c r="CL12" s="1265"/>
      <c r="CM12" s="1265"/>
      <c r="CN12" s="1265" t="s">
        <v>6</v>
      </c>
      <c r="CO12" s="1265"/>
      <c r="CP12" s="1265"/>
      <c r="CQ12" s="1265"/>
      <c r="CR12" s="1327"/>
      <c r="CS12" s="87"/>
      <c r="CT12" s="65"/>
      <c r="CU12" s="65"/>
      <c r="CV12" s="65"/>
      <c r="CW12" s="65"/>
    </row>
    <row r="13" spans="1:115" s="12" customFormat="1" ht="34.5" customHeight="1" x14ac:dyDescent="0.2">
      <c r="D13" s="1245"/>
      <c r="E13" s="1246"/>
      <c r="F13" s="1246"/>
      <c r="G13" s="1246"/>
      <c r="H13" s="1246"/>
      <c r="I13" s="1246"/>
      <c r="J13" s="1246"/>
      <c r="K13" s="1247"/>
      <c r="L13" s="1250"/>
      <c r="M13" s="1251"/>
      <c r="N13" s="1251"/>
      <c r="O13" s="1251"/>
      <c r="P13" s="1251"/>
      <c r="Q13" s="1251"/>
      <c r="R13" s="1251"/>
      <c r="S13" s="1251"/>
      <c r="T13" s="1251"/>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5"/>
      <c r="AS13" s="1257"/>
      <c r="AT13" s="1258"/>
      <c r="AU13" s="1258"/>
      <c r="AV13" s="1258"/>
      <c r="AW13" s="1258"/>
      <c r="AX13" s="1258"/>
      <c r="AY13" s="1259"/>
      <c r="AZ13" s="1328"/>
      <c r="BA13" s="1282"/>
      <c r="BB13" s="1282"/>
      <c r="BC13" s="1282"/>
      <c r="BD13" s="1282"/>
      <c r="BE13" s="1282"/>
      <c r="BF13" s="1282"/>
      <c r="BG13" s="1282"/>
      <c r="BH13" s="1282"/>
      <c r="BI13" s="1329"/>
      <c r="BJ13" s="1281"/>
      <c r="BK13" s="1282"/>
      <c r="BL13" s="1282"/>
      <c r="BM13" s="1282"/>
      <c r="BN13" s="1282"/>
      <c r="BO13" s="1282"/>
      <c r="BP13" s="1282"/>
      <c r="BQ13" s="1282"/>
      <c r="BR13" s="1283"/>
      <c r="BS13" s="1325"/>
      <c r="BT13" s="1246"/>
      <c r="BU13" s="1246"/>
      <c r="BV13" s="1246"/>
      <c r="BW13" s="1246"/>
      <c r="BX13" s="1246"/>
      <c r="BY13" s="1247"/>
      <c r="BZ13" s="1284"/>
      <c r="CA13" s="1285"/>
      <c r="CB13" s="1285"/>
      <c r="CC13" s="1285"/>
      <c r="CD13" s="1286"/>
      <c r="CE13" s="1286"/>
      <c r="CF13" s="1286"/>
      <c r="CG13" s="1286"/>
      <c r="CH13" s="1286"/>
      <c r="CI13" s="1286"/>
      <c r="CJ13" s="1286"/>
      <c r="CK13" s="1286"/>
      <c r="CL13" s="1286"/>
      <c r="CM13" s="1286"/>
      <c r="CN13" s="1286"/>
      <c r="CO13" s="1286"/>
      <c r="CP13" s="1286"/>
      <c r="CQ13" s="1286"/>
      <c r="CR13" s="1299"/>
      <c r="CS13" s="76"/>
      <c r="CT13" s="62"/>
      <c r="CU13" s="62"/>
      <c r="CV13" s="62"/>
      <c r="CW13" s="62"/>
      <c r="CX13" s="137"/>
      <c r="CY13" s="137"/>
      <c r="CZ13" s="137"/>
      <c r="DA13" s="137"/>
      <c r="DB13" s="137"/>
      <c r="DC13" s="137"/>
      <c r="DD13" s="137"/>
      <c r="DE13" s="137"/>
      <c r="DF13" s="137"/>
      <c r="DG13" s="137"/>
      <c r="DH13" s="137"/>
      <c r="DI13" s="137"/>
      <c r="DJ13" s="137"/>
      <c r="DK13" s="137"/>
    </row>
    <row r="14" spans="1:115" s="12" customFormat="1" ht="17.25" customHeight="1" x14ac:dyDescent="0.2">
      <c r="D14" s="1300" t="s">
        <v>138</v>
      </c>
      <c r="E14" s="1288"/>
      <c r="F14" s="1288"/>
      <c r="G14" s="1288"/>
      <c r="H14" s="1288"/>
      <c r="I14" s="1288"/>
      <c r="J14" s="1288"/>
      <c r="K14" s="1289"/>
      <c r="L14" s="1302"/>
      <c r="M14" s="1303"/>
      <c r="N14" s="1303"/>
      <c r="O14" s="1303"/>
      <c r="P14" s="1303"/>
      <c r="Q14" s="1303"/>
      <c r="R14" s="1303"/>
      <c r="S14" s="1303"/>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5"/>
      <c r="AS14" s="1308" t="s">
        <v>169</v>
      </c>
      <c r="AT14" s="1309"/>
      <c r="AU14" s="1309"/>
      <c r="AV14" s="1309"/>
      <c r="AW14" s="1309"/>
      <c r="AX14" s="1309"/>
      <c r="AY14" s="1310"/>
      <c r="AZ14" s="1314" t="s">
        <v>136</v>
      </c>
      <c r="BA14" s="1315"/>
      <c r="BB14" s="1315"/>
      <c r="BC14" s="1315"/>
      <c r="BD14" s="1315"/>
      <c r="BE14" s="1315"/>
      <c r="BF14" s="1315"/>
      <c r="BG14" s="1315"/>
      <c r="BH14" s="1315"/>
      <c r="BI14" s="1316"/>
      <c r="BJ14" s="1315" t="s">
        <v>137</v>
      </c>
      <c r="BK14" s="1315"/>
      <c r="BL14" s="1315"/>
      <c r="BM14" s="1315"/>
      <c r="BN14" s="1315"/>
      <c r="BO14" s="1315"/>
      <c r="BP14" s="1315"/>
      <c r="BQ14" s="1315"/>
      <c r="BR14" s="1317"/>
      <c r="BS14" s="1257"/>
      <c r="BT14" s="1258"/>
      <c r="BU14" s="1258"/>
      <c r="BV14" s="1258"/>
      <c r="BW14" s="1258"/>
      <c r="BX14" s="1258"/>
      <c r="BY14" s="1259"/>
      <c r="BZ14" s="183" t="str">
        <f>調査票1校目2校目!BZ14</f>
        <v>3.昭和、4.平成、5.令和</v>
      </c>
      <c r="CA14" s="184"/>
      <c r="CB14" s="184"/>
      <c r="CC14" s="184"/>
      <c r="CD14" s="184"/>
      <c r="CE14" s="184"/>
      <c r="CF14" s="184"/>
      <c r="CG14" s="184"/>
      <c r="CH14" s="184"/>
      <c r="CI14" s="184"/>
      <c r="CJ14" s="184"/>
      <c r="CK14" s="184"/>
      <c r="CL14" s="184"/>
      <c r="CM14" s="184"/>
      <c r="CN14" s="184"/>
      <c r="CO14" s="184"/>
      <c r="CP14" s="184"/>
      <c r="CQ14" s="184"/>
      <c r="CR14" s="185"/>
      <c r="CS14" s="76"/>
      <c r="CT14" s="62"/>
      <c r="CU14" s="62"/>
      <c r="CV14" s="62"/>
      <c r="CW14" s="62"/>
      <c r="CX14" s="137"/>
      <c r="CY14" s="137"/>
      <c r="CZ14" s="137"/>
      <c r="DA14" s="137"/>
      <c r="DB14" s="137"/>
      <c r="DC14" s="137"/>
      <c r="DD14" s="137"/>
      <c r="DE14" s="137"/>
      <c r="DF14" s="137"/>
      <c r="DG14" s="137"/>
      <c r="DH14" s="137"/>
      <c r="DI14" s="137"/>
      <c r="DJ14" s="137"/>
      <c r="DK14" s="137"/>
    </row>
    <row r="15" spans="1:115" s="12" customFormat="1" ht="39.75" customHeight="1" x14ac:dyDescent="0.2">
      <c r="D15" s="1301"/>
      <c r="E15" s="1291"/>
      <c r="F15" s="1291"/>
      <c r="G15" s="1291"/>
      <c r="H15" s="1291"/>
      <c r="I15" s="1291"/>
      <c r="J15" s="1291"/>
      <c r="K15" s="1292"/>
      <c r="L15" s="1250"/>
      <c r="M15" s="1251"/>
      <c r="N15" s="1251"/>
      <c r="O15" s="1251"/>
      <c r="P15" s="1251"/>
      <c r="Q15" s="1251"/>
      <c r="R15" s="1251"/>
      <c r="S15" s="1251"/>
      <c r="T15" s="1251"/>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7"/>
      <c r="AS15" s="1311"/>
      <c r="AT15" s="1312"/>
      <c r="AU15" s="1312"/>
      <c r="AV15" s="1312"/>
      <c r="AW15" s="1312"/>
      <c r="AX15" s="1312"/>
      <c r="AY15" s="1313"/>
      <c r="AZ15" s="1318"/>
      <c r="BA15" s="1319"/>
      <c r="BB15" s="1319"/>
      <c r="BC15" s="1319"/>
      <c r="BD15" s="1319"/>
      <c r="BE15" s="1319"/>
      <c r="BF15" s="1319"/>
      <c r="BG15" s="1319"/>
      <c r="BH15" s="1319"/>
      <c r="BI15" s="1320"/>
      <c r="BJ15" s="1321"/>
      <c r="BK15" s="503"/>
      <c r="BL15" s="503"/>
      <c r="BM15" s="503"/>
      <c r="BN15" s="503"/>
      <c r="BO15" s="503"/>
      <c r="BP15" s="503"/>
      <c r="BQ15" s="503"/>
      <c r="BR15" s="1322"/>
      <c r="BS15" s="1287" t="s">
        <v>140</v>
      </c>
      <c r="BT15" s="1288"/>
      <c r="BU15" s="1288"/>
      <c r="BV15" s="1288"/>
      <c r="BW15" s="1288"/>
      <c r="BX15" s="1288"/>
      <c r="BY15" s="1289"/>
      <c r="BZ15" s="1343"/>
      <c r="CA15" s="1344"/>
      <c r="CB15" s="1344"/>
      <c r="CC15" s="1344"/>
      <c r="CD15" s="1344"/>
      <c r="CE15" s="1344"/>
      <c r="CF15" s="1344"/>
      <c r="CG15" s="1265" t="s">
        <v>45</v>
      </c>
      <c r="CH15" s="1265"/>
      <c r="CI15" s="1265"/>
      <c r="CJ15" s="1344"/>
      <c r="CK15" s="1344"/>
      <c r="CL15" s="1344"/>
      <c r="CM15" s="1344"/>
      <c r="CN15" s="1344"/>
      <c r="CO15" s="1344"/>
      <c r="CP15" s="1344"/>
      <c r="CQ15" s="1344"/>
      <c r="CR15" s="1347"/>
      <c r="CS15" s="76"/>
      <c r="CT15" s="62"/>
      <c r="CU15" s="62"/>
      <c r="CV15" s="62"/>
      <c r="CW15" s="62"/>
      <c r="CX15" s="137"/>
      <c r="CY15" s="137"/>
      <c r="CZ15" s="137"/>
      <c r="DA15" s="137"/>
      <c r="DB15" s="137"/>
      <c r="DC15" s="137"/>
      <c r="DD15" s="137"/>
      <c r="DE15" s="137"/>
      <c r="DF15" s="137"/>
      <c r="DG15" s="137"/>
      <c r="DH15" s="137"/>
      <c r="DI15" s="137"/>
      <c r="DJ15" s="137"/>
      <c r="DK15" s="137"/>
    </row>
    <row r="16" spans="1:115" s="12" customFormat="1" ht="30" customHeight="1" x14ac:dyDescent="0.2">
      <c r="D16" s="1300" t="s">
        <v>13</v>
      </c>
      <c r="E16" s="1288"/>
      <c r="F16" s="1288"/>
      <c r="G16" s="1288"/>
      <c r="H16" s="1288"/>
      <c r="I16" s="1288"/>
      <c r="J16" s="1288"/>
      <c r="K16" s="1289"/>
      <c r="L16" s="1349"/>
      <c r="M16" s="1350"/>
      <c r="N16" s="1350"/>
      <c r="O16" s="1350"/>
      <c r="P16" s="1350"/>
      <c r="Q16" s="1350"/>
      <c r="R16" s="1350"/>
      <c r="S16" s="1350"/>
      <c r="T16" s="1353"/>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6"/>
      <c r="BS16" s="1290"/>
      <c r="BT16" s="1291"/>
      <c r="BU16" s="1291"/>
      <c r="BV16" s="1291"/>
      <c r="BW16" s="1291"/>
      <c r="BX16" s="1291"/>
      <c r="BY16" s="1292"/>
      <c r="BZ16" s="1345"/>
      <c r="CA16" s="1346"/>
      <c r="CB16" s="1346"/>
      <c r="CC16" s="1346"/>
      <c r="CD16" s="1346"/>
      <c r="CE16" s="1346"/>
      <c r="CF16" s="1346"/>
      <c r="CG16" s="1266"/>
      <c r="CH16" s="1266"/>
      <c r="CI16" s="1266"/>
      <c r="CJ16" s="1346"/>
      <c r="CK16" s="1346"/>
      <c r="CL16" s="1346"/>
      <c r="CM16" s="1346"/>
      <c r="CN16" s="1346"/>
      <c r="CO16" s="1346"/>
      <c r="CP16" s="1346"/>
      <c r="CQ16" s="1346"/>
      <c r="CR16" s="1348"/>
      <c r="CS16" s="76"/>
      <c r="CT16" s="62"/>
      <c r="CU16" s="62"/>
      <c r="CV16" s="62"/>
      <c r="CW16" s="62"/>
      <c r="CX16" s="137"/>
      <c r="CY16" s="137"/>
      <c r="CZ16" s="137"/>
      <c r="DA16" s="137"/>
      <c r="DB16" s="137"/>
      <c r="DC16" s="137"/>
      <c r="DD16" s="137"/>
      <c r="DE16" s="137"/>
      <c r="DF16" s="137"/>
      <c r="DG16" s="137"/>
      <c r="DH16" s="137"/>
      <c r="DI16" s="137"/>
      <c r="DJ16" s="137"/>
      <c r="DK16" s="137"/>
    </row>
    <row r="17" spans="4:101" s="12" customFormat="1" ht="9.75" customHeight="1" x14ac:dyDescent="0.2">
      <c r="D17" s="1301"/>
      <c r="E17" s="1291"/>
      <c r="F17" s="1291"/>
      <c r="G17" s="1291"/>
      <c r="H17" s="1291"/>
      <c r="I17" s="1291"/>
      <c r="J17" s="1291"/>
      <c r="K17" s="1292"/>
      <c r="L17" s="1351"/>
      <c r="M17" s="1352"/>
      <c r="N17" s="1352"/>
      <c r="O17" s="1352"/>
      <c r="P17" s="1352"/>
      <c r="Q17" s="1352"/>
      <c r="R17" s="1352"/>
      <c r="S17" s="1352"/>
      <c r="T17" s="1354"/>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57"/>
      <c r="AY17" s="1357"/>
      <c r="AZ17" s="1357"/>
      <c r="BA17" s="1357"/>
      <c r="BB17" s="1357"/>
      <c r="BC17" s="1357"/>
      <c r="BD17" s="1357"/>
      <c r="BE17" s="1357"/>
      <c r="BF17" s="1357"/>
      <c r="BG17" s="1357"/>
      <c r="BH17" s="1357"/>
      <c r="BI17" s="1357"/>
      <c r="BJ17" s="1357"/>
      <c r="BK17" s="1357"/>
      <c r="BL17" s="1357"/>
      <c r="BM17" s="1357"/>
      <c r="BN17" s="1357"/>
      <c r="BO17" s="1357"/>
      <c r="BP17" s="1357"/>
      <c r="BQ17" s="1357"/>
      <c r="BR17" s="1358"/>
      <c r="BS17" s="1287" t="s">
        <v>141</v>
      </c>
      <c r="BT17" s="1288"/>
      <c r="BU17" s="1288"/>
      <c r="BV17" s="1288"/>
      <c r="BW17" s="1288"/>
      <c r="BX17" s="1288"/>
      <c r="BY17" s="1289"/>
      <c r="BZ17" s="1326" t="s">
        <v>7</v>
      </c>
      <c r="CA17" s="1265"/>
      <c r="CB17" s="1265"/>
      <c r="CC17" s="1265"/>
      <c r="CD17" s="1265"/>
      <c r="CE17" s="1265" t="s">
        <v>8</v>
      </c>
      <c r="CF17" s="1265"/>
      <c r="CG17" s="1265"/>
      <c r="CH17" s="1265"/>
      <c r="CI17" s="1265"/>
      <c r="CJ17" s="1265"/>
      <c r="CK17" s="1265"/>
      <c r="CL17" s="1265"/>
      <c r="CM17" s="1267"/>
      <c r="CN17" s="1267"/>
      <c r="CO17" s="1267"/>
      <c r="CP17" s="1267"/>
      <c r="CQ17" s="1267"/>
      <c r="CR17" s="1268"/>
      <c r="CS17" s="87"/>
      <c r="CT17" s="65"/>
      <c r="CU17" s="65"/>
      <c r="CV17" s="65"/>
      <c r="CW17" s="65"/>
    </row>
    <row r="18" spans="4:101" s="12" customFormat="1" ht="20.25" customHeight="1" x14ac:dyDescent="0.2">
      <c r="D18" s="1330" t="s">
        <v>142</v>
      </c>
      <c r="E18" s="1288"/>
      <c r="F18" s="1288"/>
      <c r="G18" s="1288"/>
      <c r="H18" s="1288"/>
      <c r="I18" s="1288"/>
      <c r="J18" s="1288"/>
      <c r="K18" s="1289"/>
      <c r="L18" s="1332" t="s">
        <v>132</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D18" s="1333"/>
      <c r="BE18" s="1333"/>
      <c r="BF18" s="1333"/>
      <c r="BG18" s="1333"/>
      <c r="BH18" s="1333"/>
      <c r="BI18" s="1333"/>
      <c r="BJ18" s="1333"/>
      <c r="BK18" s="1333"/>
      <c r="BL18" s="1333"/>
      <c r="BM18" s="1333"/>
      <c r="BN18" s="1333"/>
      <c r="BO18" s="1333"/>
      <c r="BP18" s="1333"/>
      <c r="BQ18" s="1333"/>
      <c r="BR18" s="1334"/>
      <c r="BS18" s="1290"/>
      <c r="BT18" s="1291"/>
      <c r="BU18" s="1291"/>
      <c r="BV18" s="1291"/>
      <c r="BW18" s="1291"/>
      <c r="BX18" s="1291"/>
      <c r="BY18" s="1292"/>
      <c r="BZ18" s="1359"/>
      <c r="CA18" s="1266"/>
      <c r="CB18" s="1266"/>
      <c r="CC18" s="1266"/>
      <c r="CD18" s="1266"/>
      <c r="CE18" s="1266"/>
      <c r="CF18" s="1266"/>
      <c r="CG18" s="1266"/>
      <c r="CH18" s="1266"/>
      <c r="CI18" s="1266"/>
      <c r="CJ18" s="1266"/>
      <c r="CK18" s="1266"/>
      <c r="CL18" s="1266"/>
      <c r="CM18" s="1269"/>
      <c r="CN18" s="1269"/>
      <c r="CO18" s="1269"/>
      <c r="CP18" s="1269"/>
      <c r="CQ18" s="1269"/>
      <c r="CR18" s="1270"/>
      <c r="CS18" s="87"/>
      <c r="CT18" s="65"/>
      <c r="CU18" s="65"/>
      <c r="CV18" s="65"/>
      <c r="CW18" s="65"/>
    </row>
    <row r="19" spans="4:101" s="12" customFormat="1" ht="58.5" customHeight="1" thickBot="1" x14ac:dyDescent="0.25">
      <c r="D19" s="1331"/>
      <c r="E19" s="1294"/>
      <c r="F19" s="1294"/>
      <c r="G19" s="1294"/>
      <c r="H19" s="1294"/>
      <c r="I19" s="1294"/>
      <c r="J19" s="1294"/>
      <c r="K19" s="1295"/>
      <c r="L19" s="1335"/>
      <c r="M19" s="1336"/>
      <c r="N19" s="1336"/>
      <c r="O19" s="1336"/>
      <c r="P19" s="1336"/>
      <c r="Q19" s="1336"/>
      <c r="R19" s="1336"/>
      <c r="S19" s="1336"/>
      <c r="T19" s="106"/>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c r="AU19" s="1337"/>
      <c r="AV19" s="1337"/>
      <c r="AW19" s="1337"/>
      <c r="AX19" s="1337"/>
      <c r="AY19" s="1337"/>
      <c r="AZ19" s="1337"/>
      <c r="BA19" s="1337"/>
      <c r="BB19" s="1337"/>
      <c r="BC19" s="1337"/>
      <c r="BD19" s="1337"/>
      <c r="BE19" s="1337"/>
      <c r="BF19" s="1337"/>
      <c r="BG19" s="1337"/>
      <c r="BH19" s="1337"/>
      <c r="BI19" s="1337"/>
      <c r="BJ19" s="1337"/>
      <c r="BK19" s="1337"/>
      <c r="BL19" s="1337"/>
      <c r="BM19" s="1337"/>
      <c r="BN19" s="1337"/>
      <c r="BO19" s="1337"/>
      <c r="BP19" s="1337"/>
      <c r="BQ19" s="1337"/>
      <c r="BR19" s="1338"/>
      <c r="BS19" s="1293"/>
      <c r="BT19" s="1294"/>
      <c r="BU19" s="1294"/>
      <c r="BV19" s="1294"/>
      <c r="BW19" s="1294"/>
      <c r="BX19" s="1294"/>
      <c r="BY19" s="1295"/>
      <c r="BZ19" s="1339"/>
      <c r="CA19" s="1340"/>
      <c r="CB19" s="1340"/>
      <c r="CC19" s="1340"/>
      <c r="CD19" s="1340"/>
      <c r="CE19" s="1341" t="s">
        <v>14</v>
      </c>
      <c r="CF19" s="1341"/>
      <c r="CG19" s="1340"/>
      <c r="CH19" s="1340"/>
      <c r="CI19" s="1340"/>
      <c r="CJ19" s="1340"/>
      <c r="CK19" s="1340"/>
      <c r="CL19" s="1342" t="s">
        <v>14</v>
      </c>
      <c r="CM19" s="1342"/>
      <c r="CN19" s="1340"/>
      <c r="CO19" s="1340"/>
      <c r="CP19" s="1340"/>
      <c r="CQ19" s="1340"/>
      <c r="CR19" s="1360"/>
      <c r="CS19" s="87"/>
      <c r="CT19" s="65"/>
      <c r="CU19" s="65"/>
      <c r="CV19" s="65"/>
      <c r="CW19" s="65"/>
    </row>
    <row r="20" spans="4:101" ht="4.5" customHeight="1" thickTop="1" x14ac:dyDescent="0.2">
      <c r="CS20" s="76"/>
      <c r="CT20" s="62"/>
      <c r="CU20" s="62"/>
      <c r="CV20" s="62"/>
      <c r="CW20" s="62"/>
    </row>
    <row r="21" spans="4:101" ht="21.9" customHeight="1" thickBot="1" x14ac:dyDescent="0.25">
      <c r="D21" s="15" t="s">
        <v>2</v>
      </c>
      <c r="CS21" s="76"/>
      <c r="CT21" s="62"/>
      <c r="CU21" s="62"/>
      <c r="CV21" s="62"/>
      <c r="CW21" s="62"/>
    </row>
    <row r="22" spans="4:101" s="16" customFormat="1" ht="19.5" customHeight="1" thickTop="1" x14ac:dyDescent="0.2">
      <c r="D22" s="453"/>
      <c r="E22" s="438"/>
      <c r="F22" s="438"/>
      <c r="G22" s="438"/>
      <c r="H22" s="438"/>
      <c r="I22" s="438"/>
      <c r="J22" s="438"/>
      <c r="K22" s="439"/>
      <c r="L22" s="332" t="str">
        <f>IF((IFERROR((SEARCH("こども園",L23,1)),0))&gt;0,"",IF(L37=3,"認定こども園",IF(L37=4,"認定こども園","")))</f>
        <v/>
      </c>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4"/>
      <c r="AW22" s="314" t="s">
        <v>49</v>
      </c>
      <c r="AX22" s="315"/>
      <c r="AY22" s="316"/>
      <c r="AZ22" s="326"/>
      <c r="BA22" s="327"/>
      <c r="BB22" s="327"/>
      <c r="BC22" s="327"/>
      <c r="BD22" s="327"/>
      <c r="BE22" s="327"/>
      <c r="BF22" s="328"/>
      <c r="BG22" s="247" t="s">
        <v>71</v>
      </c>
      <c r="BH22" s="248"/>
      <c r="BI22" s="248"/>
      <c r="BJ22" s="248"/>
      <c r="BK22" s="248"/>
      <c r="BL22" s="248"/>
      <c r="BM22" s="248"/>
      <c r="BN22" s="248"/>
      <c r="BO22" s="248"/>
      <c r="BP22" s="248"/>
      <c r="BQ22" s="248"/>
      <c r="BR22" s="249"/>
      <c r="BS22" s="508" t="s">
        <v>72</v>
      </c>
      <c r="BT22" s="509"/>
      <c r="BU22" s="509"/>
      <c r="BV22" s="509"/>
      <c r="BW22" s="509"/>
      <c r="BX22" s="509"/>
      <c r="BY22" s="510"/>
      <c r="BZ22" s="304" t="s">
        <v>136</v>
      </c>
      <c r="CA22" s="187"/>
      <c r="CB22" s="187"/>
      <c r="CC22" s="187"/>
      <c r="CD22" s="187"/>
      <c r="CE22" s="187"/>
      <c r="CF22" s="187"/>
      <c r="CG22" s="187"/>
      <c r="CH22" s="305"/>
      <c r="CI22" s="340" t="s">
        <v>137</v>
      </c>
      <c r="CJ22" s="187"/>
      <c r="CK22" s="187"/>
      <c r="CL22" s="187"/>
      <c r="CM22" s="187"/>
      <c r="CN22" s="187"/>
      <c r="CO22" s="187"/>
      <c r="CP22" s="187"/>
      <c r="CQ22" s="187"/>
      <c r="CR22" s="341"/>
      <c r="CS22" s="87"/>
      <c r="CT22" s="65"/>
      <c r="CU22" s="65"/>
      <c r="CV22" s="65"/>
      <c r="CW22" s="65"/>
    </row>
    <row r="23" spans="4:101" s="16" customFormat="1" ht="60" customHeight="1" x14ac:dyDescent="0.2">
      <c r="D23" s="533" t="s">
        <v>11</v>
      </c>
      <c r="E23" s="534"/>
      <c r="F23" s="534"/>
      <c r="G23" s="534"/>
      <c r="H23" s="534"/>
      <c r="I23" s="534"/>
      <c r="J23" s="534"/>
      <c r="K23" s="535"/>
      <c r="L23" s="335"/>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7"/>
      <c r="AW23" s="317"/>
      <c r="AX23" s="318"/>
      <c r="AY23" s="319"/>
      <c r="AZ23" s="329"/>
      <c r="BA23" s="330"/>
      <c r="BB23" s="330"/>
      <c r="BC23" s="330"/>
      <c r="BD23" s="330"/>
      <c r="BE23" s="330"/>
      <c r="BF23" s="331"/>
      <c r="BG23" s="250"/>
      <c r="BH23" s="251"/>
      <c r="BI23" s="251"/>
      <c r="BJ23" s="251"/>
      <c r="BK23" s="251"/>
      <c r="BL23" s="251"/>
      <c r="BM23" s="251"/>
      <c r="BN23" s="251"/>
      <c r="BO23" s="251"/>
      <c r="BP23" s="251"/>
      <c r="BQ23" s="251"/>
      <c r="BR23" s="252"/>
      <c r="BS23" s="276"/>
      <c r="BT23" s="215"/>
      <c r="BU23" s="215"/>
      <c r="BV23" s="215"/>
      <c r="BW23" s="215"/>
      <c r="BX23" s="215"/>
      <c r="BY23" s="216"/>
      <c r="BZ23" s="311"/>
      <c r="CA23" s="312"/>
      <c r="CB23" s="312"/>
      <c r="CC23" s="312"/>
      <c r="CD23" s="312"/>
      <c r="CE23" s="312"/>
      <c r="CF23" s="312"/>
      <c r="CG23" s="312"/>
      <c r="CH23" s="313"/>
      <c r="CI23" s="562"/>
      <c r="CJ23" s="560"/>
      <c r="CK23" s="560"/>
      <c r="CL23" s="560"/>
      <c r="CM23" s="560"/>
      <c r="CN23" s="560"/>
      <c r="CO23" s="560"/>
      <c r="CP23" s="560"/>
      <c r="CQ23" s="560"/>
      <c r="CR23" s="563"/>
      <c r="CS23" s="87"/>
      <c r="CT23" s="65"/>
      <c r="CU23" s="65"/>
      <c r="CV23" s="65"/>
      <c r="CW23" s="65"/>
    </row>
    <row r="24" spans="4:101" s="16" customFormat="1" ht="18" customHeight="1" x14ac:dyDescent="0.2">
      <c r="D24" s="586" t="s">
        <v>15</v>
      </c>
      <c r="E24" s="206"/>
      <c r="F24" s="206"/>
      <c r="G24" s="206"/>
      <c r="H24" s="206"/>
      <c r="I24" s="206"/>
      <c r="J24" s="206"/>
      <c r="K24" s="207"/>
      <c r="L24" s="321" t="s">
        <v>133</v>
      </c>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3"/>
      <c r="BK24" s="253" t="s">
        <v>111</v>
      </c>
      <c r="BL24" s="254"/>
      <c r="BM24" s="254"/>
      <c r="BN24" s="254"/>
      <c r="BO24" s="254"/>
      <c r="BP24" s="254"/>
      <c r="BQ24" s="254"/>
      <c r="BR24" s="255"/>
      <c r="BS24" s="213" t="s">
        <v>12</v>
      </c>
      <c r="BT24" s="213"/>
      <c r="BU24" s="213"/>
      <c r="BV24" s="213"/>
      <c r="BW24" s="213"/>
      <c r="BX24" s="213"/>
      <c r="BY24" s="214"/>
      <c r="BZ24" s="197" t="s">
        <v>9</v>
      </c>
      <c r="CA24" s="186"/>
      <c r="CB24" s="186"/>
      <c r="CC24" s="186"/>
      <c r="CD24" s="186" t="s">
        <v>4</v>
      </c>
      <c r="CE24" s="186"/>
      <c r="CF24" s="186"/>
      <c r="CG24" s="186"/>
      <c r="CH24" s="186"/>
      <c r="CI24" s="186" t="s">
        <v>5</v>
      </c>
      <c r="CJ24" s="186"/>
      <c r="CK24" s="186"/>
      <c r="CL24" s="186"/>
      <c r="CM24" s="186"/>
      <c r="CN24" s="186" t="s">
        <v>6</v>
      </c>
      <c r="CO24" s="186"/>
      <c r="CP24" s="186"/>
      <c r="CQ24" s="186"/>
      <c r="CR24" s="193"/>
      <c r="CS24" s="87"/>
      <c r="CT24" s="65"/>
      <c r="CU24" s="65"/>
      <c r="CV24" s="65"/>
      <c r="CW24" s="65"/>
    </row>
    <row r="25" spans="4:101" s="16" customFormat="1" ht="39.75" customHeight="1" x14ac:dyDescent="0.2">
      <c r="D25" s="454"/>
      <c r="E25" s="211"/>
      <c r="F25" s="211"/>
      <c r="G25" s="211"/>
      <c r="H25" s="211"/>
      <c r="I25" s="211"/>
      <c r="J25" s="211"/>
      <c r="K25" s="212"/>
      <c r="L25" s="570"/>
      <c r="M25" s="571"/>
      <c r="N25" s="571"/>
      <c r="O25" s="571"/>
      <c r="P25" s="571"/>
      <c r="Q25" s="571"/>
      <c r="R25" s="571"/>
      <c r="S25" s="571"/>
      <c r="T25" s="257"/>
      <c r="U25" s="528"/>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7"/>
      <c r="BK25" s="226"/>
      <c r="BL25" s="227"/>
      <c r="BM25" s="227"/>
      <c r="BN25" s="227"/>
      <c r="BO25" s="227"/>
      <c r="BP25" s="227"/>
      <c r="BQ25" s="227"/>
      <c r="BR25" s="228"/>
      <c r="BS25" s="215"/>
      <c r="BT25" s="215"/>
      <c r="BU25" s="215"/>
      <c r="BV25" s="215"/>
      <c r="BW25" s="215"/>
      <c r="BX25" s="215"/>
      <c r="BY25" s="216"/>
      <c r="BZ25" s="190"/>
      <c r="CA25" s="191"/>
      <c r="CB25" s="191"/>
      <c r="CC25" s="191"/>
      <c r="CD25" s="192"/>
      <c r="CE25" s="192"/>
      <c r="CF25" s="192"/>
      <c r="CG25" s="192"/>
      <c r="CH25" s="192"/>
      <c r="CI25" s="192"/>
      <c r="CJ25" s="192"/>
      <c r="CK25" s="192"/>
      <c r="CL25" s="192"/>
      <c r="CM25" s="192"/>
      <c r="CN25" s="192"/>
      <c r="CO25" s="192"/>
      <c r="CP25" s="192"/>
      <c r="CQ25" s="192"/>
      <c r="CR25" s="320"/>
      <c r="CS25" s="87"/>
      <c r="CT25" s="65"/>
      <c r="CU25" s="65"/>
      <c r="CV25" s="65"/>
      <c r="CW25" s="65"/>
    </row>
    <row r="26" spans="4:101" s="16" customFormat="1" ht="31.5" customHeight="1" x14ac:dyDescent="0.2">
      <c r="D26" s="533"/>
      <c r="E26" s="534"/>
      <c r="F26" s="534"/>
      <c r="G26" s="534"/>
      <c r="H26" s="534"/>
      <c r="I26" s="534"/>
      <c r="J26" s="534"/>
      <c r="K26" s="535"/>
      <c r="L26" s="572"/>
      <c r="M26" s="573"/>
      <c r="N26" s="573"/>
      <c r="O26" s="573"/>
      <c r="P26" s="573"/>
      <c r="Q26" s="573"/>
      <c r="R26" s="573"/>
      <c r="S26" s="573"/>
      <c r="T26" s="258"/>
      <c r="U26" s="529"/>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1"/>
      <c r="BK26" s="614" t="s">
        <v>496</v>
      </c>
      <c r="BL26" s="615"/>
      <c r="BM26" s="615"/>
      <c r="BN26" s="615"/>
      <c r="BO26" s="615"/>
      <c r="BP26" s="615"/>
      <c r="BQ26" s="615"/>
      <c r="BR26" s="616"/>
      <c r="BS26" s="302"/>
      <c r="BT26" s="302"/>
      <c r="BU26" s="302"/>
      <c r="BV26" s="302"/>
      <c r="BW26" s="302"/>
      <c r="BX26" s="302"/>
      <c r="BY26" s="303"/>
      <c r="BZ26" s="1362" t="str">
        <f>調査票1校目2校目!BZ26</f>
        <v>1.明治、2.大正、3.昭和、4.平成、5.令和</v>
      </c>
      <c r="CA26" s="1363"/>
      <c r="CB26" s="1363"/>
      <c r="CC26" s="1363"/>
      <c r="CD26" s="1363"/>
      <c r="CE26" s="1363"/>
      <c r="CF26" s="1363"/>
      <c r="CG26" s="1363"/>
      <c r="CH26" s="1363"/>
      <c r="CI26" s="1363"/>
      <c r="CJ26" s="1363"/>
      <c r="CK26" s="1363"/>
      <c r="CL26" s="1363"/>
      <c r="CM26" s="1363"/>
      <c r="CN26" s="1363"/>
      <c r="CO26" s="1363"/>
      <c r="CP26" s="1363"/>
      <c r="CQ26" s="1363"/>
      <c r="CR26" s="1364"/>
      <c r="CS26" s="87"/>
      <c r="CT26" s="65"/>
      <c r="CU26" s="65"/>
      <c r="CV26" s="65"/>
      <c r="CW26" s="65"/>
    </row>
    <row r="27" spans="4:101" s="16" customFormat="1" ht="18" customHeight="1" x14ac:dyDescent="0.2">
      <c r="D27" s="521" t="s">
        <v>48</v>
      </c>
      <c r="E27" s="213"/>
      <c r="F27" s="213"/>
      <c r="G27" s="213"/>
      <c r="H27" s="213"/>
      <c r="I27" s="213"/>
      <c r="J27" s="213"/>
      <c r="K27" s="214"/>
      <c r="L27" s="244" t="s">
        <v>16</v>
      </c>
      <c r="M27" s="245"/>
      <c r="N27" s="245"/>
      <c r="O27" s="245"/>
      <c r="P27" s="245"/>
      <c r="Q27" s="245"/>
      <c r="R27" s="245"/>
      <c r="S27" s="245"/>
      <c r="T27" s="245"/>
      <c r="U27" s="246"/>
      <c r="V27" s="206" t="s">
        <v>17</v>
      </c>
      <c r="W27" s="206"/>
      <c r="X27" s="206"/>
      <c r="Y27" s="206"/>
      <c r="Z27" s="206"/>
      <c r="AA27" s="206"/>
      <c r="AB27" s="206"/>
      <c r="AC27" s="206"/>
      <c r="AD27" s="206"/>
      <c r="AE27" s="207"/>
      <c r="AF27" s="205" t="s">
        <v>18</v>
      </c>
      <c r="AG27" s="206"/>
      <c r="AH27" s="206"/>
      <c r="AI27" s="206"/>
      <c r="AJ27" s="206"/>
      <c r="AK27" s="206"/>
      <c r="AL27" s="206"/>
      <c r="AM27" s="206"/>
      <c r="AN27" s="206"/>
      <c r="AO27" s="244" t="s">
        <v>19</v>
      </c>
      <c r="AP27" s="245"/>
      <c r="AQ27" s="245"/>
      <c r="AR27" s="245"/>
      <c r="AS27" s="245"/>
      <c r="AT27" s="245"/>
      <c r="AU27" s="245"/>
      <c r="AV27" s="245"/>
      <c r="AW27" s="245"/>
      <c r="AX27" s="246"/>
      <c r="AY27" s="206" t="s">
        <v>351</v>
      </c>
      <c r="AZ27" s="206"/>
      <c r="BA27" s="206"/>
      <c r="BB27" s="206"/>
      <c r="BC27" s="206"/>
      <c r="BD27" s="206"/>
      <c r="BE27" s="206"/>
      <c r="BF27" s="206"/>
      <c r="BG27" s="206"/>
      <c r="BH27" s="206"/>
      <c r="BI27" s="244" t="s">
        <v>47</v>
      </c>
      <c r="BJ27" s="245"/>
      <c r="BK27" s="245"/>
      <c r="BL27" s="245"/>
      <c r="BM27" s="245"/>
      <c r="BN27" s="245"/>
      <c r="BO27" s="245"/>
      <c r="BP27" s="245"/>
      <c r="BQ27" s="245"/>
      <c r="BR27" s="246"/>
      <c r="BS27" s="211" t="s">
        <v>1</v>
      </c>
      <c r="BT27" s="211"/>
      <c r="BU27" s="211"/>
      <c r="BV27" s="211"/>
      <c r="BW27" s="211"/>
      <c r="BX27" s="211"/>
      <c r="BY27" s="212"/>
      <c r="BZ27" s="279"/>
      <c r="CA27" s="280"/>
      <c r="CB27" s="280"/>
      <c r="CC27" s="280"/>
      <c r="CD27" s="280"/>
      <c r="CE27" s="280"/>
      <c r="CF27" s="280"/>
      <c r="CG27" s="271" t="s">
        <v>45</v>
      </c>
      <c r="CH27" s="271"/>
      <c r="CI27" s="271"/>
      <c r="CJ27" s="280"/>
      <c r="CK27" s="280"/>
      <c r="CL27" s="280"/>
      <c r="CM27" s="280"/>
      <c r="CN27" s="280"/>
      <c r="CO27" s="280"/>
      <c r="CP27" s="280"/>
      <c r="CQ27" s="280"/>
      <c r="CR27" s="394"/>
      <c r="CS27" s="87"/>
      <c r="CT27" s="65"/>
      <c r="CU27" s="65"/>
      <c r="CV27" s="65"/>
      <c r="CW27" s="65"/>
    </row>
    <row r="28" spans="4:101" s="16" customFormat="1" ht="12" customHeight="1" x14ac:dyDescent="0.2">
      <c r="D28" s="522"/>
      <c r="E28" s="215"/>
      <c r="F28" s="215"/>
      <c r="G28" s="215"/>
      <c r="H28" s="215"/>
      <c r="I28" s="215"/>
      <c r="J28" s="215"/>
      <c r="K28" s="216"/>
      <c r="L28" s="223" t="s">
        <v>73</v>
      </c>
      <c r="M28" s="224"/>
      <c r="N28" s="224"/>
      <c r="O28" s="224"/>
      <c r="P28" s="224"/>
      <c r="Q28" s="224"/>
      <c r="R28" s="224"/>
      <c r="S28" s="224"/>
      <c r="T28" s="224"/>
      <c r="U28" s="225"/>
      <c r="V28" s="223" t="s">
        <v>73</v>
      </c>
      <c r="W28" s="224"/>
      <c r="X28" s="224"/>
      <c r="Y28" s="224"/>
      <c r="Z28" s="224"/>
      <c r="AA28" s="224"/>
      <c r="AB28" s="224"/>
      <c r="AC28" s="224"/>
      <c r="AD28" s="224"/>
      <c r="AE28" s="225"/>
      <c r="AF28" s="223" t="s">
        <v>73</v>
      </c>
      <c r="AG28" s="224"/>
      <c r="AH28" s="224"/>
      <c r="AI28" s="224"/>
      <c r="AJ28" s="224"/>
      <c r="AK28" s="224"/>
      <c r="AL28" s="224"/>
      <c r="AM28" s="224"/>
      <c r="AN28" s="225"/>
      <c r="AO28" s="223" t="s">
        <v>73</v>
      </c>
      <c r="AP28" s="224"/>
      <c r="AQ28" s="224"/>
      <c r="AR28" s="224"/>
      <c r="AS28" s="224"/>
      <c r="AT28" s="224"/>
      <c r="AU28" s="224"/>
      <c r="AV28" s="224"/>
      <c r="AW28" s="224"/>
      <c r="AX28" s="225"/>
      <c r="AY28" s="223" t="s">
        <v>367</v>
      </c>
      <c r="AZ28" s="224"/>
      <c r="BA28" s="224"/>
      <c r="BB28" s="224"/>
      <c r="BC28" s="224"/>
      <c r="BD28" s="224"/>
      <c r="BE28" s="224"/>
      <c r="BF28" s="224"/>
      <c r="BG28" s="224"/>
      <c r="BH28" s="225"/>
      <c r="BI28" s="223" t="s">
        <v>73</v>
      </c>
      <c r="BJ28" s="224"/>
      <c r="BK28" s="224"/>
      <c r="BL28" s="224"/>
      <c r="BM28" s="224"/>
      <c r="BN28" s="224"/>
      <c r="BO28" s="224"/>
      <c r="BP28" s="224"/>
      <c r="BQ28" s="224"/>
      <c r="BR28" s="225"/>
      <c r="BS28" s="211"/>
      <c r="BT28" s="211"/>
      <c r="BU28" s="211"/>
      <c r="BV28" s="211"/>
      <c r="BW28" s="211"/>
      <c r="BX28" s="211"/>
      <c r="BY28" s="212"/>
      <c r="BZ28" s="279"/>
      <c r="CA28" s="280"/>
      <c r="CB28" s="280"/>
      <c r="CC28" s="280"/>
      <c r="CD28" s="280"/>
      <c r="CE28" s="280"/>
      <c r="CF28" s="280"/>
      <c r="CG28" s="271"/>
      <c r="CH28" s="271"/>
      <c r="CI28" s="271"/>
      <c r="CJ28" s="280"/>
      <c r="CK28" s="280"/>
      <c r="CL28" s="280"/>
      <c r="CM28" s="280"/>
      <c r="CN28" s="280"/>
      <c r="CO28" s="280"/>
      <c r="CP28" s="280"/>
      <c r="CQ28" s="280"/>
      <c r="CR28" s="394"/>
      <c r="CS28" s="87"/>
      <c r="CT28" s="65"/>
      <c r="CU28" s="65"/>
      <c r="CV28" s="65"/>
      <c r="CW28" s="65"/>
    </row>
    <row r="29" spans="4:101" s="16" customFormat="1" ht="35.1" customHeight="1" x14ac:dyDescent="0.2">
      <c r="D29" s="523"/>
      <c r="E29" s="302"/>
      <c r="F29" s="302"/>
      <c r="G29" s="302"/>
      <c r="H29" s="302"/>
      <c r="I29" s="302"/>
      <c r="J29" s="302"/>
      <c r="K29" s="303"/>
      <c r="L29" s="281"/>
      <c r="M29" s="282"/>
      <c r="N29" s="282"/>
      <c r="O29" s="282"/>
      <c r="P29" s="282"/>
      <c r="Q29" s="282"/>
      <c r="R29" s="282"/>
      <c r="S29" s="282"/>
      <c r="T29" s="282"/>
      <c r="U29" s="283"/>
      <c r="V29" s="281"/>
      <c r="W29" s="282"/>
      <c r="X29" s="282"/>
      <c r="Y29" s="282"/>
      <c r="Z29" s="282"/>
      <c r="AA29" s="282"/>
      <c r="AB29" s="282"/>
      <c r="AC29" s="282"/>
      <c r="AD29" s="282"/>
      <c r="AE29" s="283"/>
      <c r="AF29" s="299"/>
      <c r="AG29" s="300"/>
      <c r="AH29" s="300"/>
      <c r="AI29" s="300"/>
      <c r="AJ29" s="300"/>
      <c r="AK29" s="300"/>
      <c r="AL29" s="300"/>
      <c r="AM29" s="300"/>
      <c r="AN29" s="301"/>
      <c r="AO29" s="281"/>
      <c r="AP29" s="282"/>
      <c r="AQ29" s="282"/>
      <c r="AR29" s="282"/>
      <c r="AS29" s="282"/>
      <c r="AT29" s="282"/>
      <c r="AU29" s="282"/>
      <c r="AV29" s="282"/>
      <c r="AW29" s="282"/>
      <c r="AX29" s="283"/>
      <c r="AY29" s="281"/>
      <c r="AZ29" s="282"/>
      <c r="BA29" s="282"/>
      <c r="BB29" s="282"/>
      <c r="BC29" s="282"/>
      <c r="BD29" s="282"/>
      <c r="BE29" s="282"/>
      <c r="BF29" s="282"/>
      <c r="BG29" s="282"/>
      <c r="BH29" s="283"/>
      <c r="BI29" s="281"/>
      <c r="BJ29" s="282"/>
      <c r="BK29" s="282"/>
      <c r="BL29" s="282"/>
      <c r="BM29" s="282"/>
      <c r="BN29" s="282"/>
      <c r="BO29" s="282"/>
      <c r="BP29" s="282"/>
      <c r="BQ29" s="282"/>
      <c r="BR29" s="283"/>
      <c r="BS29" s="211"/>
      <c r="BT29" s="211"/>
      <c r="BU29" s="211"/>
      <c r="BV29" s="211"/>
      <c r="BW29" s="211"/>
      <c r="BX29" s="211"/>
      <c r="BY29" s="212"/>
      <c r="BZ29" s="279"/>
      <c r="CA29" s="280"/>
      <c r="CB29" s="280"/>
      <c r="CC29" s="280"/>
      <c r="CD29" s="280"/>
      <c r="CE29" s="280"/>
      <c r="CF29" s="280"/>
      <c r="CG29" s="271"/>
      <c r="CH29" s="271"/>
      <c r="CI29" s="271"/>
      <c r="CJ29" s="280"/>
      <c r="CK29" s="280"/>
      <c r="CL29" s="280"/>
      <c r="CM29" s="280"/>
      <c r="CN29" s="280"/>
      <c r="CO29" s="280"/>
      <c r="CP29" s="280"/>
      <c r="CQ29" s="280"/>
      <c r="CR29" s="394"/>
      <c r="CS29" s="87"/>
      <c r="CT29" s="65"/>
      <c r="CU29" s="65"/>
      <c r="CV29" s="65"/>
      <c r="CW29" s="65"/>
    </row>
    <row r="30" spans="4:101" s="16" customFormat="1" ht="20.25" customHeight="1" x14ac:dyDescent="0.2">
      <c r="D30" s="454" t="s">
        <v>20</v>
      </c>
      <c r="E30" s="590"/>
      <c r="F30" s="590"/>
      <c r="G30" s="590"/>
      <c r="H30" s="590"/>
      <c r="I30" s="590"/>
      <c r="J30" s="590"/>
      <c r="K30" s="591"/>
      <c r="L30" s="268" t="s">
        <v>21</v>
      </c>
      <c r="M30" s="269"/>
      <c r="N30" s="269"/>
      <c r="O30" s="269"/>
      <c r="P30" s="269"/>
      <c r="Q30" s="269"/>
      <c r="R30" s="269"/>
      <c r="S30" s="269"/>
      <c r="T30" s="269"/>
      <c r="U30" s="269"/>
      <c r="V30" s="269"/>
      <c r="W30" s="269"/>
      <c r="X30" s="269"/>
      <c r="Y30" s="269"/>
      <c r="Z30" s="269"/>
      <c r="AA30" s="270"/>
      <c r="AB30" s="268" t="s">
        <v>50</v>
      </c>
      <c r="AC30" s="269"/>
      <c r="AD30" s="269"/>
      <c r="AE30" s="269"/>
      <c r="AF30" s="269"/>
      <c r="AG30" s="269"/>
      <c r="AH30" s="269"/>
      <c r="AI30" s="269"/>
      <c r="AJ30" s="269"/>
      <c r="AK30" s="269"/>
      <c r="AL30" s="269"/>
      <c r="AM30" s="269"/>
      <c r="AN30" s="269"/>
      <c r="AO30" s="269"/>
      <c r="AP30" s="269"/>
      <c r="AQ30" s="269"/>
      <c r="AR30" s="269"/>
      <c r="AS30" s="269"/>
      <c r="AT30" s="269"/>
      <c r="AU30" s="269"/>
      <c r="AV30" s="270"/>
      <c r="AW30" s="276" t="s">
        <v>75</v>
      </c>
      <c r="AX30" s="277"/>
      <c r="AY30" s="277"/>
      <c r="AZ30" s="277"/>
      <c r="BA30" s="277"/>
      <c r="BB30" s="277"/>
      <c r="BC30" s="277"/>
      <c r="BD30" s="277"/>
      <c r="BE30" s="277"/>
      <c r="BF30" s="277"/>
      <c r="BG30" s="277"/>
      <c r="BH30" s="277"/>
      <c r="BI30" s="277"/>
      <c r="BJ30" s="277"/>
      <c r="BK30" s="277"/>
      <c r="BL30" s="277"/>
      <c r="BM30" s="277"/>
      <c r="BN30" s="277"/>
      <c r="BO30" s="277"/>
      <c r="BP30" s="277"/>
      <c r="BQ30" s="277"/>
      <c r="BR30" s="278"/>
      <c r="BS30" s="205" t="s">
        <v>10</v>
      </c>
      <c r="BT30" s="206"/>
      <c r="BU30" s="206"/>
      <c r="BV30" s="206"/>
      <c r="BW30" s="206"/>
      <c r="BX30" s="206"/>
      <c r="BY30" s="207"/>
      <c r="BZ30" s="197" t="s">
        <v>7</v>
      </c>
      <c r="CA30" s="186"/>
      <c r="CB30" s="186"/>
      <c r="CC30" s="186"/>
      <c r="CD30" s="186"/>
      <c r="CE30" s="186" t="s">
        <v>8</v>
      </c>
      <c r="CF30" s="186"/>
      <c r="CG30" s="186"/>
      <c r="CH30" s="186"/>
      <c r="CI30" s="186"/>
      <c r="CJ30" s="186"/>
      <c r="CK30" s="186"/>
      <c r="CL30" s="186"/>
      <c r="CM30" s="188"/>
      <c r="CN30" s="188"/>
      <c r="CO30" s="188"/>
      <c r="CP30" s="188"/>
      <c r="CQ30" s="188"/>
      <c r="CR30" s="189"/>
      <c r="CS30" s="87"/>
      <c r="CT30" s="65"/>
      <c r="CU30" s="65"/>
      <c r="CV30" s="65"/>
      <c r="CW30" s="65"/>
    </row>
    <row r="31" spans="4:101" s="16" customFormat="1" ht="18" customHeight="1" x14ac:dyDescent="0.2">
      <c r="D31" s="589"/>
      <c r="E31" s="590"/>
      <c r="F31" s="590"/>
      <c r="G31" s="590"/>
      <c r="H31" s="590"/>
      <c r="I31" s="590"/>
      <c r="J31" s="590"/>
      <c r="K31" s="591"/>
      <c r="L31" s="745"/>
      <c r="M31" s="746"/>
      <c r="N31" s="746"/>
      <c r="O31" s="746"/>
      <c r="P31" s="746"/>
      <c r="Q31" s="746"/>
      <c r="R31" s="746"/>
      <c r="S31" s="747"/>
      <c r="T31" s="633" t="s">
        <v>53</v>
      </c>
      <c r="U31" s="634"/>
      <c r="V31" s="634"/>
      <c r="W31" s="634"/>
      <c r="X31" s="634"/>
      <c r="Y31" s="634"/>
      <c r="Z31" s="634"/>
      <c r="AA31" s="635"/>
      <c r="AB31" s="751" t="s">
        <v>286</v>
      </c>
      <c r="AC31" s="752"/>
      <c r="AD31" s="752"/>
      <c r="AE31" s="752"/>
      <c r="AF31" s="752"/>
      <c r="AG31" s="752"/>
      <c r="AH31" s="752"/>
      <c r="AI31" s="752"/>
      <c r="AJ31" s="395" t="s">
        <v>51</v>
      </c>
      <c r="AK31" s="396"/>
      <c r="AL31" s="396"/>
      <c r="AM31" s="396"/>
      <c r="AN31" s="396"/>
      <c r="AO31" s="396"/>
      <c r="AP31" s="396"/>
      <c r="AQ31" s="396"/>
      <c r="AR31" s="396"/>
      <c r="AS31" s="396"/>
      <c r="AT31" s="396"/>
      <c r="AU31" s="396"/>
      <c r="AV31" s="397"/>
      <c r="AW31" s="197" t="s">
        <v>9</v>
      </c>
      <c r="AX31" s="1203"/>
      <c r="AY31" s="1203"/>
      <c r="AZ31" s="1203"/>
      <c r="BA31" s="1203"/>
      <c r="BB31" s="1203"/>
      <c r="BC31" s="186" t="s">
        <v>4</v>
      </c>
      <c r="BD31" s="1203"/>
      <c r="BE31" s="1203"/>
      <c r="BF31" s="1203"/>
      <c r="BG31" s="1203"/>
      <c r="BH31" s="1203"/>
      <c r="BI31" s="1203"/>
      <c r="BJ31" s="1203"/>
      <c r="BK31" s="186" t="s">
        <v>5</v>
      </c>
      <c r="BL31" s="1203"/>
      <c r="BM31" s="1203"/>
      <c r="BN31" s="1203"/>
      <c r="BO31" s="1203"/>
      <c r="BP31" s="1203"/>
      <c r="BQ31" s="1203"/>
      <c r="BR31" s="1361"/>
      <c r="BS31" s="268"/>
      <c r="BT31" s="211"/>
      <c r="BU31" s="211"/>
      <c r="BV31" s="211"/>
      <c r="BW31" s="211"/>
      <c r="BX31" s="211"/>
      <c r="BY31" s="212"/>
      <c r="BZ31" s="190"/>
      <c r="CA31" s="191"/>
      <c r="CB31" s="191"/>
      <c r="CC31" s="191"/>
      <c r="CD31" s="191"/>
      <c r="CE31" s="507" t="s">
        <v>14</v>
      </c>
      <c r="CF31" s="507"/>
      <c r="CG31" s="191"/>
      <c r="CH31" s="191"/>
      <c r="CI31" s="191"/>
      <c r="CJ31" s="191"/>
      <c r="CK31" s="191"/>
      <c r="CL31" s="507" t="s">
        <v>14</v>
      </c>
      <c r="CM31" s="507"/>
      <c r="CN31" s="191"/>
      <c r="CO31" s="191"/>
      <c r="CP31" s="191"/>
      <c r="CQ31" s="191"/>
      <c r="CR31" s="198"/>
      <c r="CS31" s="87"/>
      <c r="CT31" s="65"/>
      <c r="CU31" s="65"/>
      <c r="CV31" s="65"/>
      <c r="CW31" s="65"/>
    </row>
    <row r="32" spans="4:101" s="16" customFormat="1" ht="28.5" customHeight="1" x14ac:dyDescent="0.2">
      <c r="D32" s="589"/>
      <c r="E32" s="590"/>
      <c r="F32" s="590"/>
      <c r="G32" s="590"/>
      <c r="H32" s="590"/>
      <c r="I32" s="590"/>
      <c r="J32" s="590"/>
      <c r="K32" s="591"/>
      <c r="L32" s="748"/>
      <c r="M32" s="749"/>
      <c r="N32" s="749"/>
      <c r="O32" s="749"/>
      <c r="P32" s="749"/>
      <c r="Q32" s="749"/>
      <c r="R32" s="749"/>
      <c r="S32" s="750"/>
      <c r="T32" s="636"/>
      <c r="U32" s="637"/>
      <c r="V32" s="637"/>
      <c r="W32" s="637"/>
      <c r="X32" s="637"/>
      <c r="Y32" s="637"/>
      <c r="Z32" s="637"/>
      <c r="AA32" s="638"/>
      <c r="AB32" s="753"/>
      <c r="AC32" s="754"/>
      <c r="AD32" s="754"/>
      <c r="AE32" s="754"/>
      <c r="AF32" s="754"/>
      <c r="AG32" s="754"/>
      <c r="AH32" s="754"/>
      <c r="AI32" s="755"/>
      <c r="AJ32" s="398"/>
      <c r="AK32" s="399"/>
      <c r="AL32" s="399"/>
      <c r="AM32" s="399"/>
      <c r="AN32" s="399"/>
      <c r="AO32" s="399"/>
      <c r="AP32" s="399"/>
      <c r="AQ32" s="399"/>
      <c r="AR32" s="399"/>
      <c r="AS32" s="399"/>
      <c r="AT32" s="399"/>
      <c r="AU32" s="399"/>
      <c r="AV32" s="400"/>
      <c r="AW32" s="279"/>
      <c r="AX32" s="401"/>
      <c r="AY32" s="401"/>
      <c r="AZ32" s="401"/>
      <c r="BA32" s="401"/>
      <c r="BB32" s="401"/>
      <c r="BC32" s="275"/>
      <c r="BD32" s="275"/>
      <c r="BE32" s="275"/>
      <c r="BF32" s="275"/>
      <c r="BG32" s="275"/>
      <c r="BH32" s="275"/>
      <c r="BI32" s="275"/>
      <c r="BJ32" s="275"/>
      <c r="BK32" s="275"/>
      <c r="BL32" s="275"/>
      <c r="BM32" s="275"/>
      <c r="BN32" s="275"/>
      <c r="BO32" s="275"/>
      <c r="BP32" s="275"/>
      <c r="BQ32" s="275"/>
      <c r="BR32" s="275"/>
      <c r="BS32" s="268"/>
      <c r="BT32" s="211"/>
      <c r="BU32" s="211"/>
      <c r="BV32" s="211"/>
      <c r="BW32" s="211"/>
      <c r="BX32" s="211"/>
      <c r="BY32" s="212"/>
      <c r="BZ32" s="190"/>
      <c r="CA32" s="191"/>
      <c r="CB32" s="191"/>
      <c r="CC32" s="191"/>
      <c r="CD32" s="191"/>
      <c r="CE32" s="507"/>
      <c r="CF32" s="507"/>
      <c r="CG32" s="191"/>
      <c r="CH32" s="191"/>
      <c r="CI32" s="191"/>
      <c r="CJ32" s="191"/>
      <c r="CK32" s="191"/>
      <c r="CL32" s="507"/>
      <c r="CM32" s="507"/>
      <c r="CN32" s="191"/>
      <c r="CO32" s="191"/>
      <c r="CP32" s="191"/>
      <c r="CQ32" s="191"/>
      <c r="CR32" s="198"/>
      <c r="CS32" s="87"/>
      <c r="CT32" s="65"/>
      <c r="CU32" s="65"/>
      <c r="CV32" s="65"/>
      <c r="CW32" s="65"/>
    </row>
    <row r="33" spans="4:101" s="16" customFormat="1" ht="18.75" customHeight="1" thickBot="1" x14ac:dyDescent="0.25">
      <c r="D33" s="589"/>
      <c r="E33" s="590"/>
      <c r="F33" s="590"/>
      <c r="G33" s="590"/>
      <c r="H33" s="590"/>
      <c r="I33" s="590"/>
      <c r="J33" s="590"/>
      <c r="K33" s="591"/>
      <c r="L33" s="748"/>
      <c r="M33" s="749"/>
      <c r="N33" s="749"/>
      <c r="O33" s="749"/>
      <c r="P33" s="749"/>
      <c r="Q33" s="749"/>
      <c r="R33" s="749"/>
      <c r="S33" s="750"/>
      <c r="T33" s="636"/>
      <c r="U33" s="637"/>
      <c r="V33" s="637"/>
      <c r="W33" s="637"/>
      <c r="X33" s="637"/>
      <c r="Y33" s="637"/>
      <c r="Z33" s="637"/>
      <c r="AA33" s="638"/>
      <c r="AB33" s="753"/>
      <c r="AC33" s="754"/>
      <c r="AD33" s="754"/>
      <c r="AE33" s="754"/>
      <c r="AF33" s="754"/>
      <c r="AG33" s="754"/>
      <c r="AH33" s="754"/>
      <c r="AI33" s="755"/>
      <c r="AJ33" s="398"/>
      <c r="AK33" s="399"/>
      <c r="AL33" s="399"/>
      <c r="AM33" s="399"/>
      <c r="AN33" s="399"/>
      <c r="AO33" s="399"/>
      <c r="AP33" s="399"/>
      <c r="AQ33" s="399"/>
      <c r="AR33" s="399"/>
      <c r="AS33" s="399"/>
      <c r="AT33" s="399"/>
      <c r="AU33" s="399"/>
      <c r="AV33" s="400"/>
      <c r="AW33" s="272" t="str">
        <f>調査票1校目2校目!AW33</f>
        <v>3.昭和、4.平成、5.令和</v>
      </c>
      <c r="AX33" s="273"/>
      <c r="AY33" s="273"/>
      <c r="AZ33" s="273"/>
      <c r="BA33" s="273"/>
      <c r="BB33" s="273"/>
      <c r="BC33" s="273"/>
      <c r="BD33" s="273"/>
      <c r="BE33" s="273"/>
      <c r="BF33" s="273"/>
      <c r="BG33" s="273"/>
      <c r="BH33" s="273"/>
      <c r="BI33" s="273"/>
      <c r="BJ33" s="273"/>
      <c r="BK33" s="273"/>
      <c r="BL33" s="273"/>
      <c r="BM33" s="273"/>
      <c r="BN33" s="273"/>
      <c r="BO33" s="273"/>
      <c r="BP33" s="273"/>
      <c r="BQ33" s="273"/>
      <c r="BR33" s="274"/>
      <c r="BS33" s="268"/>
      <c r="BT33" s="211"/>
      <c r="BU33" s="211"/>
      <c r="BV33" s="211"/>
      <c r="BW33" s="211"/>
      <c r="BX33" s="211"/>
      <c r="BY33" s="212"/>
      <c r="BZ33" s="190"/>
      <c r="CA33" s="191"/>
      <c r="CB33" s="191"/>
      <c r="CC33" s="191"/>
      <c r="CD33" s="191"/>
      <c r="CE33" s="507"/>
      <c r="CF33" s="507"/>
      <c r="CG33" s="191"/>
      <c r="CH33" s="191"/>
      <c r="CI33" s="191"/>
      <c r="CJ33" s="191"/>
      <c r="CK33" s="191"/>
      <c r="CL33" s="507"/>
      <c r="CM33" s="507"/>
      <c r="CN33" s="191"/>
      <c r="CO33" s="191"/>
      <c r="CP33" s="191"/>
      <c r="CQ33" s="191"/>
      <c r="CR33" s="198"/>
      <c r="CS33" s="87"/>
      <c r="CT33" s="65"/>
      <c r="CU33" s="65"/>
      <c r="CV33" s="65"/>
      <c r="CW33" s="65"/>
    </row>
    <row r="34" spans="4:101" s="16" customFormat="1" ht="15" customHeight="1" thickTop="1" x14ac:dyDescent="0.2">
      <c r="D34" s="741"/>
      <c r="E34" s="269"/>
      <c r="F34" s="269"/>
      <c r="G34" s="269"/>
      <c r="H34" s="269"/>
      <c r="I34" s="269"/>
      <c r="J34" s="269"/>
      <c r="K34" s="270"/>
      <c r="L34" s="618" t="s">
        <v>334</v>
      </c>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20"/>
      <c r="AJ34" s="602" t="s">
        <v>347</v>
      </c>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4"/>
      <c r="BG34" s="342" t="s">
        <v>348</v>
      </c>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605"/>
      <c r="CF34" s="17"/>
      <c r="CG34" s="17"/>
      <c r="CH34" s="17"/>
      <c r="CI34" s="17"/>
      <c r="CJ34" s="17"/>
      <c r="CK34" s="17"/>
      <c r="CL34" s="17"/>
      <c r="CM34" s="17"/>
      <c r="CN34" s="17"/>
      <c r="CO34" s="17"/>
      <c r="CP34" s="17"/>
      <c r="CQ34" s="17"/>
      <c r="CR34" s="17"/>
      <c r="CS34" s="87"/>
      <c r="CT34" s="65"/>
      <c r="CU34" s="65"/>
      <c r="CV34" s="65"/>
      <c r="CW34" s="65"/>
    </row>
    <row r="35" spans="4:101" s="16" customFormat="1" ht="15" customHeight="1" x14ac:dyDescent="0.2">
      <c r="D35" s="741"/>
      <c r="E35" s="269"/>
      <c r="F35" s="269"/>
      <c r="G35" s="269"/>
      <c r="H35" s="269"/>
      <c r="I35" s="269"/>
      <c r="J35" s="269"/>
      <c r="K35" s="270"/>
      <c r="L35" s="621" t="s">
        <v>335</v>
      </c>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3"/>
      <c r="AJ35" s="609" t="s">
        <v>349</v>
      </c>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1"/>
      <c r="BG35" s="606" t="s">
        <v>336</v>
      </c>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8"/>
      <c r="CS35" s="87"/>
      <c r="CT35" s="65"/>
      <c r="CU35" s="65"/>
      <c r="CV35" s="65"/>
      <c r="CW35" s="65"/>
    </row>
    <row r="36" spans="4:101" s="16" customFormat="1" ht="4.5" customHeight="1" x14ac:dyDescent="0.2">
      <c r="D36" s="741"/>
      <c r="E36" s="269"/>
      <c r="F36" s="269"/>
      <c r="G36" s="269"/>
      <c r="H36" s="269"/>
      <c r="I36" s="269"/>
      <c r="J36" s="269"/>
      <c r="K36" s="270"/>
      <c r="L36" s="284"/>
      <c r="M36" s="285"/>
      <c r="N36" s="285"/>
      <c r="O36" s="285"/>
      <c r="P36" s="285"/>
      <c r="Q36" s="285"/>
      <c r="R36" s="285"/>
      <c r="S36" s="286"/>
      <c r="T36" s="624"/>
      <c r="U36" s="625"/>
      <c r="V36" s="625"/>
      <c r="W36" s="625"/>
      <c r="X36" s="625"/>
      <c r="Y36" s="625"/>
      <c r="Z36" s="625"/>
      <c r="AA36" s="625"/>
      <c r="AB36" s="625"/>
      <c r="AC36" s="625"/>
      <c r="AD36" s="625"/>
      <c r="AE36" s="625"/>
      <c r="AF36" s="625"/>
      <c r="AG36" s="625"/>
      <c r="AH36" s="625"/>
      <c r="AI36" s="626"/>
      <c r="AJ36" s="287"/>
      <c r="AK36" s="288"/>
      <c r="AL36" s="288"/>
      <c r="AM36" s="288"/>
      <c r="AN36" s="288"/>
      <c r="AO36" s="288"/>
      <c r="AP36" s="288"/>
      <c r="AQ36" s="289"/>
      <c r="AR36" s="199"/>
      <c r="AS36" s="200"/>
      <c r="AT36" s="200"/>
      <c r="AU36" s="200"/>
      <c r="AV36" s="200"/>
      <c r="AW36" s="200"/>
      <c r="AX36" s="200"/>
      <c r="AY36" s="200"/>
      <c r="AZ36" s="200"/>
      <c r="BA36" s="200"/>
      <c r="BB36" s="200"/>
      <c r="BC36" s="200"/>
      <c r="BD36" s="200"/>
      <c r="BE36" s="200"/>
      <c r="BF36" s="201"/>
      <c r="BG36" s="290"/>
      <c r="BH36" s="291"/>
      <c r="BI36" s="291"/>
      <c r="BJ36" s="291"/>
      <c r="BK36" s="291"/>
      <c r="BL36" s="291"/>
      <c r="BM36" s="291"/>
      <c r="BN36" s="292"/>
      <c r="BO36" s="199"/>
      <c r="BP36" s="200"/>
      <c r="BQ36" s="200"/>
      <c r="BR36" s="200"/>
      <c r="BS36" s="200"/>
      <c r="BT36" s="200"/>
      <c r="BU36" s="200"/>
      <c r="BV36" s="200"/>
      <c r="BW36" s="200"/>
      <c r="BX36" s="200"/>
      <c r="BY36" s="200"/>
      <c r="BZ36" s="200"/>
      <c r="CA36" s="200"/>
      <c r="CB36" s="200"/>
      <c r="CC36" s="200"/>
      <c r="CD36" s="200"/>
      <c r="CE36" s="639"/>
      <c r="CS36" s="87"/>
      <c r="CT36" s="65"/>
      <c r="CU36" s="65"/>
      <c r="CV36" s="65"/>
      <c r="CW36" s="65"/>
    </row>
    <row r="37" spans="4:101" s="16" customFormat="1" ht="12" customHeight="1" x14ac:dyDescent="0.2">
      <c r="D37" s="741"/>
      <c r="E37" s="269"/>
      <c r="F37" s="269"/>
      <c r="G37" s="269"/>
      <c r="H37" s="269"/>
      <c r="I37" s="269"/>
      <c r="J37" s="269"/>
      <c r="K37" s="270"/>
      <c r="L37" s="405"/>
      <c r="M37" s="406"/>
      <c r="N37" s="406"/>
      <c r="O37" s="406"/>
      <c r="P37" s="406"/>
      <c r="Q37" s="406"/>
      <c r="R37" s="406"/>
      <c r="S37" s="407"/>
      <c r="T37" s="217" t="s">
        <v>337</v>
      </c>
      <c r="U37" s="218"/>
      <c r="V37" s="218"/>
      <c r="W37" s="218"/>
      <c r="X37" s="218"/>
      <c r="Y37" s="218"/>
      <c r="Z37" s="218"/>
      <c r="AA37" s="218"/>
      <c r="AB37" s="218"/>
      <c r="AC37" s="218"/>
      <c r="AD37" s="218"/>
      <c r="AE37" s="218"/>
      <c r="AF37" s="218"/>
      <c r="AG37" s="218"/>
      <c r="AH37" s="218"/>
      <c r="AI37" s="219"/>
      <c r="AJ37" s="259" t="s">
        <v>285</v>
      </c>
      <c r="AK37" s="260"/>
      <c r="AL37" s="260"/>
      <c r="AM37" s="260"/>
      <c r="AN37" s="260"/>
      <c r="AO37" s="260"/>
      <c r="AP37" s="260"/>
      <c r="AQ37" s="261"/>
      <c r="AR37" s="265" t="s">
        <v>341</v>
      </c>
      <c r="AS37" s="266"/>
      <c r="AT37" s="266"/>
      <c r="AU37" s="266"/>
      <c r="AV37" s="266"/>
      <c r="AW37" s="266"/>
      <c r="AX37" s="266"/>
      <c r="AY37" s="266"/>
      <c r="AZ37" s="266"/>
      <c r="BA37" s="266"/>
      <c r="BB37" s="266"/>
      <c r="BC37" s="266"/>
      <c r="BD37" s="266"/>
      <c r="BE37" s="266"/>
      <c r="BF37" s="267"/>
      <c r="BG37" s="293"/>
      <c r="BH37" s="294"/>
      <c r="BI37" s="294"/>
      <c r="BJ37" s="294"/>
      <c r="BK37" s="294"/>
      <c r="BL37" s="294"/>
      <c r="BM37" s="294"/>
      <c r="BN37" s="295"/>
      <c r="BO37" s="250" t="s">
        <v>346</v>
      </c>
      <c r="BP37" s="251"/>
      <c r="BQ37" s="251"/>
      <c r="BR37" s="251"/>
      <c r="BS37" s="251"/>
      <c r="BT37" s="251"/>
      <c r="BU37" s="251"/>
      <c r="BV37" s="251"/>
      <c r="BW37" s="251"/>
      <c r="BX37" s="251"/>
      <c r="BY37" s="251"/>
      <c r="BZ37" s="251"/>
      <c r="CA37" s="251"/>
      <c r="CB37" s="251"/>
      <c r="CC37" s="251"/>
      <c r="CD37" s="251"/>
      <c r="CE37" s="446"/>
      <c r="CS37" s="87"/>
      <c r="CT37" s="65"/>
      <c r="CU37" s="65"/>
      <c r="CV37" s="65"/>
      <c r="CW37" s="65"/>
    </row>
    <row r="38" spans="4:101" s="16" customFormat="1" ht="12" customHeight="1" x14ac:dyDescent="0.2">
      <c r="D38" s="741"/>
      <c r="E38" s="269"/>
      <c r="F38" s="269"/>
      <c r="G38" s="269"/>
      <c r="H38" s="269"/>
      <c r="I38" s="269"/>
      <c r="J38" s="269"/>
      <c r="K38" s="270"/>
      <c r="L38" s="405"/>
      <c r="M38" s="406"/>
      <c r="N38" s="406"/>
      <c r="O38" s="406"/>
      <c r="P38" s="406"/>
      <c r="Q38" s="406"/>
      <c r="R38" s="406"/>
      <c r="S38" s="407"/>
      <c r="T38" s="217" t="s">
        <v>338</v>
      </c>
      <c r="U38" s="218"/>
      <c r="V38" s="218"/>
      <c r="W38" s="218"/>
      <c r="X38" s="218"/>
      <c r="Y38" s="218"/>
      <c r="Z38" s="218"/>
      <c r="AA38" s="218"/>
      <c r="AB38" s="218"/>
      <c r="AC38" s="218"/>
      <c r="AD38" s="218"/>
      <c r="AE38" s="218"/>
      <c r="AF38" s="218"/>
      <c r="AG38" s="218"/>
      <c r="AH38" s="218"/>
      <c r="AI38" s="219"/>
      <c r="AJ38" s="259"/>
      <c r="AK38" s="260"/>
      <c r="AL38" s="260"/>
      <c r="AM38" s="260"/>
      <c r="AN38" s="260"/>
      <c r="AO38" s="260"/>
      <c r="AP38" s="260"/>
      <c r="AQ38" s="261"/>
      <c r="AR38" s="265" t="s">
        <v>342</v>
      </c>
      <c r="AS38" s="266"/>
      <c r="AT38" s="266"/>
      <c r="AU38" s="266"/>
      <c r="AV38" s="266"/>
      <c r="AW38" s="266"/>
      <c r="AX38" s="266"/>
      <c r="AY38" s="266"/>
      <c r="AZ38" s="266"/>
      <c r="BA38" s="266"/>
      <c r="BB38" s="266"/>
      <c r="BC38" s="266"/>
      <c r="BD38" s="266"/>
      <c r="BE38" s="266"/>
      <c r="BF38" s="267"/>
      <c r="BG38" s="293"/>
      <c r="BH38" s="294"/>
      <c r="BI38" s="294"/>
      <c r="BJ38" s="294"/>
      <c r="BK38" s="294"/>
      <c r="BL38" s="294"/>
      <c r="BM38" s="294"/>
      <c r="BN38" s="295"/>
      <c r="BO38" s="250" t="s">
        <v>350</v>
      </c>
      <c r="BP38" s="251"/>
      <c r="BQ38" s="251"/>
      <c r="BR38" s="251"/>
      <c r="BS38" s="251"/>
      <c r="BT38" s="251"/>
      <c r="BU38" s="251"/>
      <c r="BV38" s="251"/>
      <c r="BW38" s="251"/>
      <c r="BX38" s="251"/>
      <c r="BY38" s="251"/>
      <c r="BZ38" s="251"/>
      <c r="CA38" s="251"/>
      <c r="CB38" s="251"/>
      <c r="CC38" s="251"/>
      <c r="CD38" s="251"/>
      <c r="CE38" s="446"/>
      <c r="CS38" s="87"/>
      <c r="CT38" s="65"/>
      <c r="CU38" s="65"/>
      <c r="CV38" s="65"/>
      <c r="CW38" s="65"/>
    </row>
    <row r="39" spans="4:101" s="16" customFormat="1" ht="12" customHeight="1" x14ac:dyDescent="0.2">
      <c r="D39" s="741"/>
      <c r="E39" s="269"/>
      <c r="F39" s="269"/>
      <c r="G39" s="269"/>
      <c r="H39" s="269"/>
      <c r="I39" s="269"/>
      <c r="J39" s="269"/>
      <c r="K39" s="270"/>
      <c r="L39" s="405"/>
      <c r="M39" s="406"/>
      <c r="N39" s="406"/>
      <c r="O39" s="406"/>
      <c r="P39" s="406"/>
      <c r="Q39" s="406"/>
      <c r="R39" s="406"/>
      <c r="S39" s="407"/>
      <c r="T39" s="217" t="s">
        <v>340</v>
      </c>
      <c r="U39" s="218"/>
      <c r="V39" s="218"/>
      <c r="W39" s="218"/>
      <c r="X39" s="218"/>
      <c r="Y39" s="218"/>
      <c r="Z39" s="218"/>
      <c r="AA39" s="218"/>
      <c r="AB39" s="218"/>
      <c r="AC39" s="218"/>
      <c r="AD39" s="218"/>
      <c r="AE39" s="218"/>
      <c r="AF39" s="218"/>
      <c r="AG39" s="218"/>
      <c r="AH39" s="218"/>
      <c r="AI39" s="219"/>
      <c r="AJ39" s="259"/>
      <c r="AK39" s="260"/>
      <c r="AL39" s="260"/>
      <c r="AM39" s="260"/>
      <c r="AN39" s="260"/>
      <c r="AO39" s="260"/>
      <c r="AP39" s="260"/>
      <c r="AQ39" s="261"/>
      <c r="AR39" s="265" t="s">
        <v>343</v>
      </c>
      <c r="AS39" s="266"/>
      <c r="AT39" s="266"/>
      <c r="AU39" s="266"/>
      <c r="AV39" s="266"/>
      <c r="AW39" s="266"/>
      <c r="AX39" s="266"/>
      <c r="AY39" s="266"/>
      <c r="AZ39" s="266"/>
      <c r="BA39" s="266"/>
      <c r="BB39" s="266"/>
      <c r="BC39" s="266"/>
      <c r="BD39" s="266"/>
      <c r="BE39" s="266"/>
      <c r="BF39" s="267"/>
      <c r="BG39" s="293"/>
      <c r="BH39" s="294"/>
      <c r="BI39" s="294"/>
      <c r="BJ39" s="294"/>
      <c r="BK39" s="294"/>
      <c r="BL39" s="294"/>
      <c r="BM39" s="294"/>
      <c r="BN39" s="295"/>
      <c r="BO39" s="250" t="s">
        <v>345</v>
      </c>
      <c r="BP39" s="251"/>
      <c r="BQ39" s="251"/>
      <c r="BR39" s="251"/>
      <c r="BS39" s="251"/>
      <c r="BT39" s="251"/>
      <c r="BU39" s="251"/>
      <c r="BV39" s="251"/>
      <c r="BW39" s="251"/>
      <c r="BX39" s="251"/>
      <c r="BY39" s="251"/>
      <c r="BZ39" s="251"/>
      <c r="CA39" s="251"/>
      <c r="CB39" s="251"/>
      <c r="CC39" s="251"/>
      <c r="CD39" s="251"/>
      <c r="CE39" s="446"/>
      <c r="CS39" s="87"/>
      <c r="CT39" s="65"/>
      <c r="CU39" s="65"/>
      <c r="CV39" s="65"/>
      <c r="CW39" s="65"/>
    </row>
    <row r="40" spans="4:101" s="16" customFormat="1" ht="12" customHeight="1" x14ac:dyDescent="0.2">
      <c r="D40" s="741"/>
      <c r="E40" s="269"/>
      <c r="F40" s="269"/>
      <c r="G40" s="269"/>
      <c r="H40" s="269"/>
      <c r="I40" s="269"/>
      <c r="J40" s="269"/>
      <c r="K40" s="270"/>
      <c r="L40" s="405"/>
      <c r="M40" s="406"/>
      <c r="N40" s="406"/>
      <c r="O40" s="406"/>
      <c r="P40" s="406"/>
      <c r="Q40" s="406"/>
      <c r="R40" s="406"/>
      <c r="S40" s="407"/>
      <c r="T40" s="217" t="s">
        <v>339</v>
      </c>
      <c r="U40" s="218"/>
      <c r="V40" s="218"/>
      <c r="W40" s="218"/>
      <c r="X40" s="218"/>
      <c r="Y40" s="218"/>
      <c r="Z40" s="218"/>
      <c r="AA40" s="218"/>
      <c r="AB40" s="218"/>
      <c r="AC40" s="218"/>
      <c r="AD40" s="218"/>
      <c r="AE40" s="218"/>
      <c r="AF40" s="218"/>
      <c r="AG40" s="218"/>
      <c r="AH40" s="218"/>
      <c r="AI40" s="219"/>
      <c r="AJ40" s="259"/>
      <c r="AK40" s="260"/>
      <c r="AL40" s="260"/>
      <c r="AM40" s="260"/>
      <c r="AN40" s="260"/>
      <c r="AO40" s="260"/>
      <c r="AP40" s="260"/>
      <c r="AQ40" s="261"/>
      <c r="AR40" s="447"/>
      <c r="AS40" s="448"/>
      <c r="AT40" s="448"/>
      <c r="AU40" s="448"/>
      <c r="AV40" s="448"/>
      <c r="AW40" s="448"/>
      <c r="AX40" s="448"/>
      <c r="AY40" s="448"/>
      <c r="AZ40" s="448"/>
      <c r="BA40" s="448"/>
      <c r="BB40" s="448"/>
      <c r="BC40" s="448"/>
      <c r="BD40" s="448"/>
      <c r="BE40" s="448"/>
      <c r="BF40" s="449"/>
      <c r="BG40" s="293"/>
      <c r="BH40" s="294"/>
      <c r="BI40" s="294"/>
      <c r="BJ40" s="294"/>
      <c r="BK40" s="294"/>
      <c r="BL40" s="294"/>
      <c r="BM40" s="294"/>
      <c r="BN40" s="295"/>
      <c r="BO40" s="250" t="s">
        <v>344</v>
      </c>
      <c r="BP40" s="251"/>
      <c r="BQ40" s="251"/>
      <c r="BR40" s="251"/>
      <c r="BS40" s="251"/>
      <c r="BT40" s="251"/>
      <c r="BU40" s="251"/>
      <c r="BV40" s="251"/>
      <c r="BW40" s="251"/>
      <c r="BX40" s="251"/>
      <c r="BY40" s="251"/>
      <c r="BZ40" s="251"/>
      <c r="CA40" s="251"/>
      <c r="CB40" s="251"/>
      <c r="CC40" s="251"/>
      <c r="CD40" s="251"/>
      <c r="CE40" s="446"/>
      <c r="CS40" s="87"/>
      <c r="CT40" s="65"/>
      <c r="CU40" s="65"/>
      <c r="CV40" s="65"/>
      <c r="CW40" s="65"/>
    </row>
    <row r="41" spans="4:101" s="16" customFormat="1" ht="5.0999999999999996" customHeight="1" thickBot="1" x14ac:dyDescent="0.25">
      <c r="D41" s="742"/>
      <c r="E41" s="743"/>
      <c r="F41" s="743"/>
      <c r="G41" s="743"/>
      <c r="H41" s="743"/>
      <c r="I41" s="743"/>
      <c r="J41" s="743"/>
      <c r="K41" s="744"/>
      <c r="L41" s="408"/>
      <c r="M41" s="409"/>
      <c r="N41" s="409"/>
      <c r="O41" s="409"/>
      <c r="P41" s="409"/>
      <c r="Q41" s="409"/>
      <c r="R41" s="409"/>
      <c r="S41" s="410"/>
      <c r="T41" s="627"/>
      <c r="U41" s="628"/>
      <c r="V41" s="628"/>
      <c r="W41" s="628"/>
      <c r="X41" s="628"/>
      <c r="Y41" s="628"/>
      <c r="Z41" s="628"/>
      <c r="AA41" s="628"/>
      <c r="AB41" s="628"/>
      <c r="AC41" s="628"/>
      <c r="AD41" s="628"/>
      <c r="AE41" s="628"/>
      <c r="AF41" s="628"/>
      <c r="AG41" s="628"/>
      <c r="AH41" s="628"/>
      <c r="AI41" s="629"/>
      <c r="AJ41" s="262"/>
      <c r="AK41" s="263"/>
      <c r="AL41" s="263"/>
      <c r="AM41" s="263"/>
      <c r="AN41" s="263"/>
      <c r="AO41" s="263"/>
      <c r="AP41" s="263"/>
      <c r="AQ41" s="264"/>
      <c r="AR41" s="630"/>
      <c r="AS41" s="631"/>
      <c r="AT41" s="631"/>
      <c r="AU41" s="631"/>
      <c r="AV41" s="631"/>
      <c r="AW41" s="631"/>
      <c r="AX41" s="631"/>
      <c r="AY41" s="631"/>
      <c r="AZ41" s="631"/>
      <c r="BA41" s="631"/>
      <c r="BB41" s="631"/>
      <c r="BC41" s="631"/>
      <c r="BD41" s="631"/>
      <c r="BE41" s="631"/>
      <c r="BF41" s="632"/>
      <c r="BG41" s="296"/>
      <c r="BH41" s="297"/>
      <c r="BI41" s="297"/>
      <c r="BJ41" s="297"/>
      <c r="BK41" s="297"/>
      <c r="BL41" s="297"/>
      <c r="BM41" s="297"/>
      <c r="BN41" s="298"/>
      <c r="BO41" s="355"/>
      <c r="BP41" s="356"/>
      <c r="BQ41" s="356"/>
      <c r="BR41" s="356"/>
      <c r="BS41" s="356"/>
      <c r="BT41" s="356"/>
      <c r="BU41" s="356"/>
      <c r="BV41" s="356"/>
      <c r="BW41" s="356"/>
      <c r="BX41" s="356"/>
      <c r="BY41" s="356"/>
      <c r="BZ41" s="356"/>
      <c r="CA41" s="356"/>
      <c r="CB41" s="356"/>
      <c r="CC41" s="356"/>
      <c r="CD41" s="356"/>
      <c r="CE41" s="357"/>
      <c r="CS41" s="87"/>
      <c r="CT41" s="65"/>
      <c r="CU41" s="65"/>
      <c r="CV41" s="65"/>
      <c r="CW41" s="65"/>
    </row>
    <row r="42" spans="4:101" ht="5.25" customHeight="1" thickTop="1" x14ac:dyDescent="0.2">
      <c r="D42" s="18"/>
      <c r="CS42" s="76"/>
      <c r="CT42" s="62"/>
      <c r="CU42" s="62"/>
      <c r="CV42" s="62"/>
      <c r="CW42" s="62"/>
    </row>
    <row r="43" spans="4:101" ht="21.9" customHeight="1" thickBot="1" x14ac:dyDescent="0.25">
      <c r="D43" s="15" t="s">
        <v>2</v>
      </c>
      <c r="CS43" s="76"/>
      <c r="CT43" s="62"/>
      <c r="CU43" s="62"/>
      <c r="CV43" s="62"/>
      <c r="CW43" s="62"/>
    </row>
    <row r="44" spans="4:101" s="16" customFormat="1" ht="19.5" customHeight="1" thickTop="1" x14ac:dyDescent="0.2">
      <c r="D44" s="453"/>
      <c r="E44" s="438"/>
      <c r="F44" s="438"/>
      <c r="G44" s="438"/>
      <c r="H44" s="438"/>
      <c r="I44" s="438"/>
      <c r="J44" s="438"/>
      <c r="K44" s="439"/>
      <c r="L44" s="332" t="str">
        <f>IF((IFERROR((SEARCH("こども園",L45,1)),0))&gt;0,"",IF(L59=3,"認定こども園",IF(L59=4,"認定こども園","")))</f>
        <v/>
      </c>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4"/>
      <c r="AW44" s="658" t="s">
        <v>49</v>
      </c>
      <c r="AX44" s="659"/>
      <c r="AY44" s="660"/>
      <c r="AZ44" s="326"/>
      <c r="BA44" s="327"/>
      <c r="BB44" s="327"/>
      <c r="BC44" s="327"/>
      <c r="BD44" s="327"/>
      <c r="BE44" s="327"/>
      <c r="BF44" s="328"/>
      <c r="BG44" s="247" t="s">
        <v>71</v>
      </c>
      <c r="BH44" s="248"/>
      <c r="BI44" s="248"/>
      <c r="BJ44" s="248"/>
      <c r="BK44" s="248"/>
      <c r="BL44" s="248"/>
      <c r="BM44" s="248"/>
      <c r="BN44" s="248"/>
      <c r="BO44" s="248"/>
      <c r="BP44" s="248"/>
      <c r="BQ44" s="248"/>
      <c r="BR44" s="249"/>
      <c r="BS44" s="508" t="s">
        <v>72</v>
      </c>
      <c r="BT44" s="509"/>
      <c r="BU44" s="509"/>
      <c r="BV44" s="509"/>
      <c r="BW44" s="509"/>
      <c r="BX44" s="509"/>
      <c r="BY44" s="510"/>
      <c r="BZ44" s="27"/>
      <c r="CA44" s="187" t="s">
        <v>136</v>
      </c>
      <c r="CB44" s="187"/>
      <c r="CC44" s="187"/>
      <c r="CD44" s="187"/>
      <c r="CE44" s="187"/>
      <c r="CF44" s="187"/>
      <c r="CG44" s="187"/>
      <c r="CH44" s="187"/>
      <c r="CI44" s="138"/>
      <c r="CJ44" s="187" t="s">
        <v>137</v>
      </c>
      <c r="CK44" s="187"/>
      <c r="CL44" s="187"/>
      <c r="CM44" s="187"/>
      <c r="CN44" s="187"/>
      <c r="CO44" s="187"/>
      <c r="CP44" s="187"/>
      <c r="CQ44" s="187"/>
      <c r="CR44" s="28"/>
      <c r="CS44" s="87"/>
      <c r="CT44" s="65"/>
      <c r="CU44" s="65"/>
      <c r="CV44" s="65"/>
      <c r="CW44" s="65"/>
    </row>
    <row r="45" spans="4:101" s="16" customFormat="1" ht="60" customHeight="1" x14ac:dyDescent="0.2">
      <c r="D45" s="533" t="s">
        <v>11</v>
      </c>
      <c r="E45" s="534"/>
      <c r="F45" s="534"/>
      <c r="G45" s="534"/>
      <c r="H45" s="534"/>
      <c r="I45" s="534"/>
      <c r="J45" s="534"/>
      <c r="K45" s="535"/>
      <c r="L45" s="335"/>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7"/>
      <c r="AW45" s="661"/>
      <c r="AX45" s="662"/>
      <c r="AY45" s="663"/>
      <c r="AZ45" s="329"/>
      <c r="BA45" s="330"/>
      <c r="BB45" s="330"/>
      <c r="BC45" s="330"/>
      <c r="BD45" s="330"/>
      <c r="BE45" s="330"/>
      <c r="BF45" s="331"/>
      <c r="BG45" s="250"/>
      <c r="BH45" s="251"/>
      <c r="BI45" s="251"/>
      <c r="BJ45" s="251"/>
      <c r="BK45" s="251"/>
      <c r="BL45" s="251"/>
      <c r="BM45" s="251"/>
      <c r="BN45" s="251"/>
      <c r="BO45" s="251"/>
      <c r="BP45" s="251"/>
      <c r="BQ45" s="251"/>
      <c r="BR45" s="252"/>
      <c r="BS45" s="276"/>
      <c r="BT45" s="215"/>
      <c r="BU45" s="215"/>
      <c r="BV45" s="215"/>
      <c r="BW45" s="215"/>
      <c r="BX45" s="215"/>
      <c r="BY45" s="216"/>
      <c r="BZ45" s="311"/>
      <c r="CA45" s="312"/>
      <c r="CB45" s="312"/>
      <c r="CC45" s="312"/>
      <c r="CD45" s="312"/>
      <c r="CE45" s="312"/>
      <c r="CF45" s="312"/>
      <c r="CG45" s="312"/>
      <c r="CH45" s="313"/>
      <c r="CI45" s="562"/>
      <c r="CJ45" s="560"/>
      <c r="CK45" s="560"/>
      <c r="CL45" s="560"/>
      <c r="CM45" s="560"/>
      <c r="CN45" s="560"/>
      <c r="CO45" s="560"/>
      <c r="CP45" s="560"/>
      <c r="CQ45" s="560"/>
      <c r="CR45" s="563"/>
      <c r="CS45" s="87"/>
      <c r="CT45" s="65"/>
      <c r="CU45" s="65"/>
      <c r="CV45" s="65"/>
      <c r="CW45" s="65"/>
    </row>
    <row r="46" spans="4:101" s="16" customFormat="1" ht="18.75" customHeight="1" x14ac:dyDescent="0.2">
      <c r="D46" s="586" t="s">
        <v>15</v>
      </c>
      <c r="E46" s="206"/>
      <c r="F46" s="206"/>
      <c r="G46" s="206"/>
      <c r="H46" s="206"/>
      <c r="I46" s="206"/>
      <c r="J46" s="206"/>
      <c r="K46" s="207"/>
      <c r="L46" s="321" t="s">
        <v>133</v>
      </c>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3"/>
      <c r="BK46" s="542" t="s">
        <v>111</v>
      </c>
      <c r="BL46" s="543"/>
      <c r="BM46" s="543"/>
      <c r="BN46" s="543"/>
      <c r="BO46" s="543"/>
      <c r="BP46" s="543"/>
      <c r="BQ46" s="543"/>
      <c r="BR46" s="544"/>
      <c r="BS46" s="213" t="s">
        <v>12</v>
      </c>
      <c r="BT46" s="213"/>
      <c r="BU46" s="213"/>
      <c r="BV46" s="213"/>
      <c r="BW46" s="213"/>
      <c r="BX46" s="213"/>
      <c r="BY46" s="214"/>
      <c r="BZ46" s="197" t="s">
        <v>9</v>
      </c>
      <c r="CA46" s="186"/>
      <c r="CB46" s="186"/>
      <c r="CC46" s="186"/>
      <c r="CD46" s="186" t="s">
        <v>4</v>
      </c>
      <c r="CE46" s="186"/>
      <c r="CF46" s="186"/>
      <c r="CG46" s="186"/>
      <c r="CH46" s="186"/>
      <c r="CI46" s="186" t="s">
        <v>5</v>
      </c>
      <c r="CJ46" s="186"/>
      <c r="CK46" s="186"/>
      <c r="CL46" s="186"/>
      <c r="CM46" s="186"/>
      <c r="CN46" s="186" t="s">
        <v>6</v>
      </c>
      <c r="CO46" s="186"/>
      <c r="CP46" s="186"/>
      <c r="CQ46" s="186"/>
      <c r="CR46" s="193"/>
      <c r="CS46" s="87"/>
      <c r="CT46" s="65"/>
      <c r="CU46" s="65"/>
      <c r="CV46" s="65"/>
      <c r="CW46" s="65"/>
    </row>
    <row r="47" spans="4:101" s="16" customFormat="1" ht="39" customHeight="1" x14ac:dyDescent="0.2">
      <c r="D47" s="454"/>
      <c r="E47" s="211"/>
      <c r="F47" s="211"/>
      <c r="G47" s="211"/>
      <c r="H47" s="211"/>
      <c r="I47" s="211"/>
      <c r="J47" s="211"/>
      <c r="K47" s="212"/>
      <c r="L47" s="570"/>
      <c r="M47" s="571"/>
      <c r="N47" s="571"/>
      <c r="O47" s="571"/>
      <c r="P47" s="571"/>
      <c r="Q47" s="571"/>
      <c r="R47" s="571"/>
      <c r="S47" s="571"/>
      <c r="T47" s="257"/>
      <c r="U47" s="528"/>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7"/>
      <c r="BK47" s="226"/>
      <c r="BL47" s="227"/>
      <c r="BM47" s="227"/>
      <c r="BN47" s="227"/>
      <c r="BO47" s="227"/>
      <c r="BP47" s="227"/>
      <c r="BQ47" s="227"/>
      <c r="BR47" s="228"/>
      <c r="BS47" s="215"/>
      <c r="BT47" s="215"/>
      <c r="BU47" s="215"/>
      <c r="BV47" s="215"/>
      <c r="BW47" s="215"/>
      <c r="BX47" s="215"/>
      <c r="BY47" s="216"/>
      <c r="BZ47" s="190"/>
      <c r="CA47" s="191"/>
      <c r="CB47" s="191"/>
      <c r="CC47" s="191"/>
      <c r="CD47" s="192"/>
      <c r="CE47" s="192"/>
      <c r="CF47" s="192"/>
      <c r="CG47" s="192"/>
      <c r="CH47" s="192"/>
      <c r="CI47" s="192"/>
      <c r="CJ47" s="192"/>
      <c r="CK47" s="192"/>
      <c r="CL47" s="192"/>
      <c r="CM47" s="192"/>
      <c r="CN47" s="192"/>
      <c r="CO47" s="192"/>
      <c r="CP47" s="192"/>
      <c r="CQ47" s="192"/>
      <c r="CR47" s="320"/>
      <c r="CS47" s="87"/>
      <c r="CT47" s="65"/>
      <c r="CU47" s="65"/>
      <c r="CV47" s="65"/>
      <c r="CW47" s="65"/>
    </row>
    <row r="48" spans="4:101" s="16" customFormat="1" ht="30" customHeight="1" x14ac:dyDescent="0.2">
      <c r="D48" s="533"/>
      <c r="E48" s="534"/>
      <c r="F48" s="534"/>
      <c r="G48" s="534"/>
      <c r="H48" s="534"/>
      <c r="I48" s="534"/>
      <c r="J48" s="534"/>
      <c r="K48" s="535"/>
      <c r="L48" s="572"/>
      <c r="M48" s="573"/>
      <c r="N48" s="573"/>
      <c r="O48" s="573"/>
      <c r="P48" s="573"/>
      <c r="Q48" s="573"/>
      <c r="R48" s="573"/>
      <c r="S48" s="573"/>
      <c r="T48" s="258"/>
      <c r="U48" s="758"/>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60"/>
      <c r="BK48" s="220" t="s">
        <v>131</v>
      </c>
      <c r="BL48" s="221"/>
      <c r="BM48" s="221"/>
      <c r="BN48" s="221"/>
      <c r="BO48" s="221"/>
      <c r="BP48" s="221"/>
      <c r="BQ48" s="221"/>
      <c r="BR48" s="222"/>
      <c r="BS48" s="215"/>
      <c r="BT48" s="215"/>
      <c r="BU48" s="215"/>
      <c r="BV48" s="215"/>
      <c r="BW48" s="215"/>
      <c r="BX48" s="215"/>
      <c r="BY48" s="216"/>
      <c r="BZ48" s="272" t="str">
        <f>調査票1校目2校目!BZ48</f>
        <v>1.明治、2.大正、3.昭和、4.平成、5.令和</v>
      </c>
      <c r="CA48" s="273"/>
      <c r="CB48" s="273"/>
      <c r="CC48" s="273"/>
      <c r="CD48" s="273"/>
      <c r="CE48" s="273"/>
      <c r="CF48" s="273"/>
      <c r="CG48" s="273"/>
      <c r="CH48" s="273"/>
      <c r="CI48" s="273"/>
      <c r="CJ48" s="273"/>
      <c r="CK48" s="273"/>
      <c r="CL48" s="273"/>
      <c r="CM48" s="273"/>
      <c r="CN48" s="273"/>
      <c r="CO48" s="273"/>
      <c r="CP48" s="273"/>
      <c r="CQ48" s="273"/>
      <c r="CR48" s="1365"/>
      <c r="CS48" s="87"/>
      <c r="CT48" s="65"/>
      <c r="CU48" s="65"/>
      <c r="CV48" s="65"/>
      <c r="CW48" s="65"/>
    </row>
    <row r="49" spans="4:101" s="16" customFormat="1" ht="18" customHeight="1" x14ac:dyDescent="0.2">
      <c r="D49" s="521" t="s">
        <v>48</v>
      </c>
      <c r="E49" s="213"/>
      <c r="F49" s="213"/>
      <c r="G49" s="213"/>
      <c r="H49" s="213"/>
      <c r="I49" s="213"/>
      <c r="J49" s="213"/>
      <c r="K49" s="214"/>
      <c r="L49" s="244" t="s">
        <v>16</v>
      </c>
      <c r="M49" s="245"/>
      <c r="N49" s="245"/>
      <c r="O49" s="245"/>
      <c r="P49" s="245"/>
      <c r="Q49" s="245"/>
      <c r="R49" s="245"/>
      <c r="S49" s="245"/>
      <c r="T49" s="245"/>
      <c r="U49" s="246"/>
      <c r="V49" s="206" t="s">
        <v>17</v>
      </c>
      <c r="W49" s="206"/>
      <c r="X49" s="206"/>
      <c r="Y49" s="206"/>
      <c r="Z49" s="206"/>
      <c r="AA49" s="206"/>
      <c r="AB49" s="206"/>
      <c r="AC49" s="206"/>
      <c r="AD49" s="206"/>
      <c r="AE49" s="207"/>
      <c r="AF49" s="205" t="s">
        <v>18</v>
      </c>
      <c r="AG49" s="206"/>
      <c r="AH49" s="206"/>
      <c r="AI49" s="206"/>
      <c r="AJ49" s="206"/>
      <c r="AK49" s="206"/>
      <c r="AL49" s="206"/>
      <c r="AM49" s="206"/>
      <c r="AN49" s="206"/>
      <c r="AO49" s="244" t="s">
        <v>19</v>
      </c>
      <c r="AP49" s="245"/>
      <c r="AQ49" s="245"/>
      <c r="AR49" s="245"/>
      <c r="AS49" s="245"/>
      <c r="AT49" s="245"/>
      <c r="AU49" s="245"/>
      <c r="AV49" s="245"/>
      <c r="AW49" s="245"/>
      <c r="AX49" s="246"/>
      <c r="AY49" s="206" t="s">
        <v>351</v>
      </c>
      <c r="AZ49" s="206"/>
      <c r="BA49" s="206"/>
      <c r="BB49" s="206"/>
      <c r="BC49" s="206"/>
      <c r="BD49" s="206"/>
      <c r="BE49" s="206"/>
      <c r="BF49" s="206"/>
      <c r="BG49" s="206"/>
      <c r="BH49" s="206"/>
      <c r="BI49" s="244" t="s">
        <v>47</v>
      </c>
      <c r="BJ49" s="245"/>
      <c r="BK49" s="245"/>
      <c r="BL49" s="245"/>
      <c r="BM49" s="245"/>
      <c r="BN49" s="245"/>
      <c r="BO49" s="245"/>
      <c r="BP49" s="245"/>
      <c r="BQ49" s="245"/>
      <c r="BR49" s="246"/>
      <c r="BS49" s="206" t="s">
        <v>1</v>
      </c>
      <c r="BT49" s="206"/>
      <c r="BU49" s="206"/>
      <c r="BV49" s="206"/>
      <c r="BW49" s="206"/>
      <c r="BX49" s="206"/>
      <c r="BY49" s="207"/>
      <c r="BZ49" s="598"/>
      <c r="CA49" s="392"/>
      <c r="CB49" s="392"/>
      <c r="CC49" s="392"/>
      <c r="CD49" s="392"/>
      <c r="CE49" s="392"/>
      <c r="CF49" s="392"/>
      <c r="CG49" s="186" t="s">
        <v>45</v>
      </c>
      <c r="CH49" s="186"/>
      <c r="CI49" s="186"/>
      <c r="CJ49" s="392"/>
      <c r="CK49" s="392"/>
      <c r="CL49" s="392"/>
      <c r="CM49" s="392"/>
      <c r="CN49" s="392"/>
      <c r="CO49" s="392"/>
      <c r="CP49" s="392"/>
      <c r="CQ49" s="392"/>
      <c r="CR49" s="393"/>
      <c r="CS49" s="87"/>
      <c r="CT49" s="65"/>
      <c r="CU49" s="65"/>
      <c r="CV49" s="65"/>
      <c r="CW49" s="65"/>
    </row>
    <row r="50" spans="4:101" s="16" customFormat="1" ht="12" customHeight="1" x14ac:dyDescent="0.2">
      <c r="D50" s="522"/>
      <c r="E50" s="215"/>
      <c r="F50" s="215"/>
      <c r="G50" s="215"/>
      <c r="H50" s="215"/>
      <c r="I50" s="215"/>
      <c r="J50" s="215"/>
      <c r="K50" s="216"/>
      <c r="L50" s="223" t="s">
        <v>73</v>
      </c>
      <c r="M50" s="224"/>
      <c r="N50" s="224"/>
      <c r="O50" s="224"/>
      <c r="P50" s="224"/>
      <c r="Q50" s="224"/>
      <c r="R50" s="224"/>
      <c r="S50" s="224"/>
      <c r="T50" s="224"/>
      <c r="U50" s="225"/>
      <c r="V50" s="223" t="s">
        <v>73</v>
      </c>
      <c r="W50" s="224"/>
      <c r="X50" s="224"/>
      <c r="Y50" s="224"/>
      <c r="Z50" s="224"/>
      <c r="AA50" s="224"/>
      <c r="AB50" s="224"/>
      <c r="AC50" s="224"/>
      <c r="AD50" s="224"/>
      <c r="AE50" s="225"/>
      <c r="AF50" s="223" t="s">
        <v>73</v>
      </c>
      <c r="AG50" s="224"/>
      <c r="AH50" s="224"/>
      <c r="AI50" s="224"/>
      <c r="AJ50" s="224"/>
      <c r="AK50" s="224"/>
      <c r="AL50" s="224"/>
      <c r="AM50" s="224"/>
      <c r="AN50" s="225"/>
      <c r="AO50" s="223" t="s">
        <v>73</v>
      </c>
      <c r="AP50" s="224"/>
      <c r="AQ50" s="224"/>
      <c r="AR50" s="224"/>
      <c r="AS50" s="224"/>
      <c r="AT50" s="224"/>
      <c r="AU50" s="224"/>
      <c r="AV50" s="224"/>
      <c r="AW50" s="224"/>
      <c r="AX50" s="225"/>
      <c r="AY50" s="223" t="s">
        <v>367</v>
      </c>
      <c r="AZ50" s="224"/>
      <c r="BA50" s="224"/>
      <c r="BB50" s="224"/>
      <c r="BC50" s="224"/>
      <c r="BD50" s="224"/>
      <c r="BE50" s="224"/>
      <c r="BF50" s="224"/>
      <c r="BG50" s="224"/>
      <c r="BH50" s="225"/>
      <c r="BI50" s="223" t="s">
        <v>73</v>
      </c>
      <c r="BJ50" s="224"/>
      <c r="BK50" s="224"/>
      <c r="BL50" s="224"/>
      <c r="BM50" s="224"/>
      <c r="BN50" s="224"/>
      <c r="BO50" s="224"/>
      <c r="BP50" s="224"/>
      <c r="BQ50" s="224"/>
      <c r="BR50" s="225"/>
      <c r="BS50" s="211"/>
      <c r="BT50" s="211"/>
      <c r="BU50" s="211"/>
      <c r="BV50" s="211"/>
      <c r="BW50" s="211"/>
      <c r="BX50" s="211"/>
      <c r="BY50" s="212"/>
      <c r="BZ50" s="279"/>
      <c r="CA50" s="280"/>
      <c r="CB50" s="280"/>
      <c r="CC50" s="280"/>
      <c r="CD50" s="280"/>
      <c r="CE50" s="280"/>
      <c r="CF50" s="280"/>
      <c r="CG50" s="271"/>
      <c r="CH50" s="271"/>
      <c r="CI50" s="271"/>
      <c r="CJ50" s="280"/>
      <c r="CK50" s="280"/>
      <c r="CL50" s="280"/>
      <c r="CM50" s="280"/>
      <c r="CN50" s="280"/>
      <c r="CO50" s="280"/>
      <c r="CP50" s="280"/>
      <c r="CQ50" s="280"/>
      <c r="CR50" s="394"/>
      <c r="CS50" s="87"/>
      <c r="CT50" s="65"/>
      <c r="CU50" s="65"/>
      <c r="CV50" s="65"/>
      <c r="CW50" s="65"/>
    </row>
    <row r="51" spans="4:101" s="16" customFormat="1" ht="35.1" customHeight="1" x14ac:dyDescent="0.2">
      <c r="D51" s="523"/>
      <c r="E51" s="302"/>
      <c r="F51" s="302"/>
      <c r="G51" s="302"/>
      <c r="H51" s="302"/>
      <c r="I51" s="302"/>
      <c r="J51" s="302"/>
      <c r="K51" s="303"/>
      <c r="L51" s="281"/>
      <c r="M51" s="282"/>
      <c r="N51" s="282"/>
      <c r="O51" s="282"/>
      <c r="P51" s="282"/>
      <c r="Q51" s="282"/>
      <c r="R51" s="282"/>
      <c r="S51" s="282"/>
      <c r="T51" s="282"/>
      <c r="U51" s="283"/>
      <c r="V51" s="281"/>
      <c r="W51" s="282"/>
      <c r="X51" s="282"/>
      <c r="Y51" s="282"/>
      <c r="Z51" s="282"/>
      <c r="AA51" s="282"/>
      <c r="AB51" s="282"/>
      <c r="AC51" s="282"/>
      <c r="AD51" s="282"/>
      <c r="AE51" s="283"/>
      <c r="AF51" s="299"/>
      <c r="AG51" s="300"/>
      <c r="AH51" s="300"/>
      <c r="AI51" s="300"/>
      <c r="AJ51" s="300"/>
      <c r="AK51" s="300"/>
      <c r="AL51" s="300"/>
      <c r="AM51" s="300"/>
      <c r="AN51" s="301"/>
      <c r="AO51" s="281"/>
      <c r="AP51" s="282"/>
      <c r="AQ51" s="282"/>
      <c r="AR51" s="282"/>
      <c r="AS51" s="282"/>
      <c r="AT51" s="282"/>
      <c r="AU51" s="282"/>
      <c r="AV51" s="282"/>
      <c r="AW51" s="282"/>
      <c r="AX51" s="283"/>
      <c r="AY51" s="281"/>
      <c r="AZ51" s="282"/>
      <c r="BA51" s="282"/>
      <c r="BB51" s="282"/>
      <c r="BC51" s="282"/>
      <c r="BD51" s="282"/>
      <c r="BE51" s="282"/>
      <c r="BF51" s="282"/>
      <c r="BG51" s="282"/>
      <c r="BH51" s="283"/>
      <c r="BI51" s="281"/>
      <c r="BJ51" s="282"/>
      <c r="BK51" s="282"/>
      <c r="BL51" s="282"/>
      <c r="BM51" s="282"/>
      <c r="BN51" s="282"/>
      <c r="BO51" s="282"/>
      <c r="BP51" s="282"/>
      <c r="BQ51" s="282"/>
      <c r="BR51" s="283"/>
      <c r="BS51" s="211"/>
      <c r="BT51" s="211"/>
      <c r="BU51" s="211"/>
      <c r="BV51" s="211"/>
      <c r="BW51" s="211"/>
      <c r="BX51" s="211"/>
      <c r="BY51" s="212"/>
      <c r="BZ51" s="279"/>
      <c r="CA51" s="280"/>
      <c r="CB51" s="280"/>
      <c r="CC51" s="280"/>
      <c r="CD51" s="280"/>
      <c r="CE51" s="280"/>
      <c r="CF51" s="280"/>
      <c r="CG51" s="271"/>
      <c r="CH51" s="271"/>
      <c r="CI51" s="271"/>
      <c r="CJ51" s="280"/>
      <c r="CK51" s="280"/>
      <c r="CL51" s="280"/>
      <c r="CM51" s="280"/>
      <c r="CN51" s="280"/>
      <c r="CO51" s="280"/>
      <c r="CP51" s="280"/>
      <c r="CQ51" s="280"/>
      <c r="CR51" s="394"/>
      <c r="CS51" s="87"/>
      <c r="CT51" s="65"/>
      <c r="CU51" s="65"/>
      <c r="CV51" s="65"/>
      <c r="CW51" s="65"/>
    </row>
    <row r="52" spans="4:101" s="16" customFormat="1" ht="20.25" customHeight="1" x14ac:dyDescent="0.2">
      <c r="D52" s="454" t="s">
        <v>20</v>
      </c>
      <c r="E52" s="590"/>
      <c r="F52" s="590"/>
      <c r="G52" s="590"/>
      <c r="H52" s="590"/>
      <c r="I52" s="590"/>
      <c r="J52" s="590"/>
      <c r="K52" s="591"/>
      <c r="L52" s="268" t="s">
        <v>21</v>
      </c>
      <c r="M52" s="269"/>
      <c r="N52" s="269"/>
      <c r="O52" s="269"/>
      <c r="P52" s="269"/>
      <c r="Q52" s="269"/>
      <c r="R52" s="269"/>
      <c r="S52" s="269"/>
      <c r="T52" s="269"/>
      <c r="U52" s="269"/>
      <c r="V52" s="269"/>
      <c r="W52" s="269"/>
      <c r="X52" s="269"/>
      <c r="Y52" s="269"/>
      <c r="Z52" s="269"/>
      <c r="AA52" s="270"/>
      <c r="AB52" s="268" t="s">
        <v>50</v>
      </c>
      <c r="AC52" s="269"/>
      <c r="AD52" s="269"/>
      <c r="AE52" s="269"/>
      <c r="AF52" s="269"/>
      <c r="AG52" s="269"/>
      <c r="AH52" s="269"/>
      <c r="AI52" s="269"/>
      <c r="AJ52" s="269"/>
      <c r="AK52" s="269"/>
      <c r="AL52" s="269"/>
      <c r="AM52" s="269"/>
      <c r="AN52" s="269"/>
      <c r="AO52" s="269"/>
      <c r="AP52" s="269"/>
      <c r="AQ52" s="269"/>
      <c r="AR52" s="269"/>
      <c r="AS52" s="269"/>
      <c r="AT52" s="269"/>
      <c r="AU52" s="269"/>
      <c r="AV52" s="270"/>
      <c r="AW52" s="276" t="s">
        <v>75</v>
      </c>
      <c r="AX52" s="277"/>
      <c r="AY52" s="277"/>
      <c r="AZ52" s="277"/>
      <c r="BA52" s="277"/>
      <c r="BB52" s="277"/>
      <c r="BC52" s="277"/>
      <c r="BD52" s="277"/>
      <c r="BE52" s="277"/>
      <c r="BF52" s="277"/>
      <c r="BG52" s="277"/>
      <c r="BH52" s="277"/>
      <c r="BI52" s="277"/>
      <c r="BJ52" s="277"/>
      <c r="BK52" s="277"/>
      <c r="BL52" s="277"/>
      <c r="BM52" s="277"/>
      <c r="BN52" s="277"/>
      <c r="BO52" s="277"/>
      <c r="BP52" s="277"/>
      <c r="BQ52" s="277"/>
      <c r="BR52" s="278"/>
      <c r="BS52" s="205" t="s">
        <v>10</v>
      </c>
      <c r="BT52" s="206"/>
      <c r="BU52" s="206"/>
      <c r="BV52" s="206"/>
      <c r="BW52" s="206"/>
      <c r="BX52" s="206"/>
      <c r="BY52" s="207"/>
      <c r="BZ52" s="197" t="s">
        <v>7</v>
      </c>
      <c r="CA52" s="186"/>
      <c r="CB52" s="186"/>
      <c r="CC52" s="186"/>
      <c r="CD52" s="186"/>
      <c r="CE52" s="186" t="s">
        <v>8</v>
      </c>
      <c r="CF52" s="186"/>
      <c r="CG52" s="186"/>
      <c r="CH52" s="186"/>
      <c r="CI52" s="186"/>
      <c r="CJ52" s="186"/>
      <c r="CK52" s="186"/>
      <c r="CL52" s="186"/>
      <c r="CM52" s="188"/>
      <c r="CN52" s="188"/>
      <c r="CO52" s="188"/>
      <c r="CP52" s="188"/>
      <c r="CQ52" s="188"/>
      <c r="CR52" s="189"/>
      <c r="CS52" s="87"/>
      <c r="CT52" s="65"/>
      <c r="CU52" s="65"/>
      <c r="CV52" s="65"/>
      <c r="CW52" s="65"/>
    </row>
    <row r="53" spans="4:101" s="16" customFormat="1" ht="18" customHeight="1" x14ac:dyDescent="0.2">
      <c r="D53" s="589"/>
      <c r="E53" s="590"/>
      <c r="F53" s="590"/>
      <c r="G53" s="590"/>
      <c r="H53" s="590"/>
      <c r="I53" s="590"/>
      <c r="J53" s="590"/>
      <c r="K53" s="591"/>
      <c r="L53" s="745"/>
      <c r="M53" s="746"/>
      <c r="N53" s="746"/>
      <c r="O53" s="746"/>
      <c r="P53" s="746"/>
      <c r="Q53" s="746"/>
      <c r="R53" s="746"/>
      <c r="S53" s="747"/>
      <c r="T53" s="633" t="s">
        <v>53</v>
      </c>
      <c r="U53" s="634"/>
      <c r="V53" s="634"/>
      <c r="W53" s="634"/>
      <c r="X53" s="634"/>
      <c r="Y53" s="634"/>
      <c r="Z53" s="634"/>
      <c r="AA53" s="635"/>
      <c r="AB53" s="751" t="s">
        <v>285</v>
      </c>
      <c r="AC53" s="752"/>
      <c r="AD53" s="752"/>
      <c r="AE53" s="752"/>
      <c r="AF53" s="752"/>
      <c r="AG53" s="752"/>
      <c r="AH53" s="752"/>
      <c r="AI53" s="752"/>
      <c r="AJ53" s="395" t="s">
        <v>51</v>
      </c>
      <c r="AK53" s="396"/>
      <c r="AL53" s="396"/>
      <c r="AM53" s="396"/>
      <c r="AN53" s="396"/>
      <c r="AO53" s="396"/>
      <c r="AP53" s="396"/>
      <c r="AQ53" s="396"/>
      <c r="AR53" s="396"/>
      <c r="AS53" s="396"/>
      <c r="AT53" s="396"/>
      <c r="AU53" s="396"/>
      <c r="AV53" s="397"/>
      <c r="AW53" s="197" t="s">
        <v>9</v>
      </c>
      <c r="AX53" s="1203"/>
      <c r="AY53" s="1203"/>
      <c r="AZ53" s="1203"/>
      <c r="BA53" s="1203"/>
      <c r="BB53" s="1203"/>
      <c r="BC53" s="186" t="s">
        <v>4</v>
      </c>
      <c r="BD53" s="1203"/>
      <c r="BE53" s="1203"/>
      <c r="BF53" s="1203"/>
      <c r="BG53" s="1203"/>
      <c r="BH53" s="1203"/>
      <c r="BI53" s="1203"/>
      <c r="BJ53" s="1203"/>
      <c r="BK53" s="186" t="s">
        <v>5</v>
      </c>
      <c r="BL53" s="1203"/>
      <c r="BM53" s="1203"/>
      <c r="BN53" s="1203"/>
      <c r="BO53" s="1203"/>
      <c r="BP53" s="1203"/>
      <c r="BQ53" s="1203"/>
      <c r="BR53" s="1361"/>
      <c r="BS53" s="268"/>
      <c r="BT53" s="211"/>
      <c r="BU53" s="211"/>
      <c r="BV53" s="211"/>
      <c r="BW53" s="211"/>
      <c r="BX53" s="211"/>
      <c r="BY53" s="212"/>
      <c r="BZ53" s="190"/>
      <c r="CA53" s="191"/>
      <c r="CB53" s="191"/>
      <c r="CC53" s="191"/>
      <c r="CD53" s="191"/>
      <c r="CE53" s="507" t="s">
        <v>14</v>
      </c>
      <c r="CF53" s="507"/>
      <c r="CG53" s="191"/>
      <c r="CH53" s="191"/>
      <c r="CI53" s="191"/>
      <c r="CJ53" s="191"/>
      <c r="CK53" s="191"/>
      <c r="CL53" s="507" t="s">
        <v>14</v>
      </c>
      <c r="CM53" s="507"/>
      <c r="CN53" s="191"/>
      <c r="CO53" s="191"/>
      <c r="CP53" s="191"/>
      <c r="CQ53" s="191"/>
      <c r="CR53" s="198"/>
      <c r="CS53" s="87"/>
      <c r="CT53" s="65"/>
      <c r="CU53" s="65"/>
      <c r="CV53" s="65"/>
      <c r="CW53" s="65"/>
    </row>
    <row r="54" spans="4:101" s="16" customFormat="1" ht="29.25" customHeight="1" x14ac:dyDescent="0.2">
      <c r="D54" s="589"/>
      <c r="E54" s="590"/>
      <c r="F54" s="590"/>
      <c r="G54" s="590"/>
      <c r="H54" s="590"/>
      <c r="I54" s="590"/>
      <c r="J54" s="590"/>
      <c r="K54" s="591"/>
      <c r="L54" s="748"/>
      <c r="M54" s="749"/>
      <c r="N54" s="749"/>
      <c r="O54" s="749"/>
      <c r="P54" s="749"/>
      <c r="Q54" s="749"/>
      <c r="R54" s="749"/>
      <c r="S54" s="750"/>
      <c r="T54" s="636"/>
      <c r="U54" s="637"/>
      <c r="V54" s="637"/>
      <c r="W54" s="637"/>
      <c r="X54" s="637"/>
      <c r="Y54" s="637"/>
      <c r="Z54" s="637"/>
      <c r="AA54" s="638"/>
      <c r="AB54" s="753"/>
      <c r="AC54" s="754"/>
      <c r="AD54" s="754"/>
      <c r="AE54" s="754"/>
      <c r="AF54" s="754"/>
      <c r="AG54" s="754"/>
      <c r="AH54" s="754"/>
      <c r="AI54" s="755"/>
      <c r="AJ54" s="398"/>
      <c r="AK54" s="399"/>
      <c r="AL54" s="399"/>
      <c r="AM54" s="399"/>
      <c r="AN54" s="399"/>
      <c r="AO54" s="399"/>
      <c r="AP54" s="399"/>
      <c r="AQ54" s="399"/>
      <c r="AR54" s="399"/>
      <c r="AS54" s="399"/>
      <c r="AT54" s="399"/>
      <c r="AU54" s="399"/>
      <c r="AV54" s="400"/>
      <c r="AW54" s="279"/>
      <c r="AX54" s="401"/>
      <c r="AY54" s="401"/>
      <c r="AZ54" s="401"/>
      <c r="BA54" s="401"/>
      <c r="BB54" s="401"/>
      <c r="BC54" s="275"/>
      <c r="BD54" s="275"/>
      <c r="BE54" s="275"/>
      <c r="BF54" s="275"/>
      <c r="BG54" s="275"/>
      <c r="BH54" s="275"/>
      <c r="BI54" s="275"/>
      <c r="BJ54" s="275"/>
      <c r="BK54" s="275"/>
      <c r="BL54" s="275"/>
      <c r="BM54" s="275"/>
      <c r="BN54" s="275"/>
      <c r="BO54" s="275"/>
      <c r="BP54" s="275"/>
      <c r="BQ54" s="275"/>
      <c r="BR54" s="275"/>
      <c r="BS54" s="268"/>
      <c r="BT54" s="211"/>
      <c r="BU54" s="211"/>
      <c r="BV54" s="211"/>
      <c r="BW54" s="211"/>
      <c r="BX54" s="211"/>
      <c r="BY54" s="212"/>
      <c r="BZ54" s="190"/>
      <c r="CA54" s="191"/>
      <c r="CB54" s="191"/>
      <c r="CC54" s="191"/>
      <c r="CD54" s="191"/>
      <c r="CE54" s="507"/>
      <c r="CF54" s="507"/>
      <c r="CG54" s="191"/>
      <c r="CH54" s="191"/>
      <c r="CI54" s="191"/>
      <c r="CJ54" s="191"/>
      <c r="CK54" s="191"/>
      <c r="CL54" s="507"/>
      <c r="CM54" s="507"/>
      <c r="CN54" s="191"/>
      <c r="CO54" s="191"/>
      <c r="CP54" s="191"/>
      <c r="CQ54" s="191"/>
      <c r="CR54" s="198"/>
      <c r="CS54" s="87"/>
      <c r="CT54" s="65"/>
      <c r="CU54" s="65"/>
      <c r="CV54" s="65"/>
      <c r="CW54" s="65"/>
    </row>
    <row r="55" spans="4:101" s="16" customFormat="1" ht="20.25" customHeight="1" thickBot="1" x14ac:dyDescent="0.25">
      <c r="D55" s="589"/>
      <c r="E55" s="590"/>
      <c r="F55" s="590"/>
      <c r="G55" s="590"/>
      <c r="H55" s="590"/>
      <c r="I55" s="590"/>
      <c r="J55" s="590"/>
      <c r="K55" s="591"/>
      <c r="L55" s="748"/>
      <c r="M55" s="749"/>
      <c r="N55" s="749"/>
      <c r="O55" s="749"/>
      <c r="P55" s="749"/>
      <c r="Q55" s="749"/>
      <c r="R55" s="749"/>
      <c r="S55" s="750"/>
      <c r="T55" s="636"/>
      <c r="U55" s="637"/>
      <c r="V55" s="637"/>
      <c r="W55" s="637"/>
      <c r="X55" s="637"/>
      <c r="Y55" s="637"/>
      <c r="Z55" s="637"/>
      <c r="AA55" s="638"/>
      <c r="AB55" s="753"/>
      <c r="AC55" s="754"/>
      <c r="AD55" s="754"/>
      <c r="AE55" s="754"/>
      <c r="AF55" s="754"/>
      <c r="AG55" s="754"/>
      <c r="AH55" s="754"/>
      <c r="AI55" s="755"/>
      <c r="AJ55" s="398"/>
      <c r="AK55" s="399"/>
      <c r="AL55" s="399"/>
      <c r="AM55" s="399"/>
      <c r="AN55" s="399"/>
      <c r="AO55" s="399"/>
      <c r="AP55" s="399"/>
      <c r="AQ55" s="399"/>
      <c r="AR55" s="399"/>
      <c r="AS55" s="399"/>
      <c r="AT55" s="399"/>
      <c r="AU55" s="399"/>
      <c r="AV55" s="400"/>
      <c r="AW55" s="352" t="s">
        <v>127</v>
      </c>
      <c r="AX55" s="353"/>
      <c r="AY55" s="353"/>
      <c r="AZ55" s="353"/>
      <c r="BA55" s="353"/>
      <c r="BB55" s="353"/>
      <c r="BC55" s="353"/>
      <c r="BD55" s="353"/>
      <c r="BE55" s="353"/>
      <c r="BF55" s="353"/>
      <c r="BG55" s="353"/>
      <c r="BH55" s="353"/>
      <c r="BI55" s="353"/>
      <c r="BJ55" s="353"/>
      <c r="BK55" s="353"/>
      <c r="BL55" s="353"/>
      <c r="BM55" s="353"/>
      <c r="BN55" s="353"/>
      <c r="BO55" s="353"/>
      <c r="BP55" s="353"/>
      <c r="BQ55" s="353"/>
      <c r="BR55" s="354"/>
      <c r="BS55" s="268"/>
      <c r="BT55" s="211"/>
      <c r="BU55" s="211"/>
      <c r="BV55" s="211"/>
      <c r="BW55" s="211"/>
      <c r="BX55" s="211"/>
      <c r="BY55" s="212"/>
      <c r="BZ55" s="190"/>
      <c r="CA55" s="191"/>
      <c r="CB55" s="191"/>
      <c r="CC55" s="191"/>
      <c r="CD55" s="191"/>
      <c r="CE55" s="507"/>
      <c r="CF55" s="507"/>
      <c r="CG55" s="191"/>
      <c r="CH55" s="191"/>
      <c r="CI55" s="191"/>
      <c r="CJ55" s="191"/>
      <c r="CK55" s="191"/>
      <c r="CL55" s="507"/>
      <c r="CM55" s="507"/>
      <c r="CN55" s="191"/>
      <c r="CO55" s="191"/>
      <c r="CP55" s="191"/>
      <c r="CQ55" s="191"/>
      <c r="CR55" s="198"/>
      <c r="CS55" s="87"/>
      <c r="CT55" s="65"/>
      <c r="CU55" s="65"/>
      <c r="CV55" s="65"/>
      <c r="CW55" s="65"/>
    </row>
    <row r="56" spans="4:101" s="16" customFormat="1" ht="15" customHeight="1" thickTop="1" x14ac:dyDescent="0.2">
      <c r="D56" s="741"/>
      <c r="E56" s="269"/>
      <c r="F56" s="269"/>
      <c r="G56" s="269"/>
      <c r="H56" s="269"/>
      <c r="I56" s="269"/>
      <c r="J56" s="269"/>
      <c r="K56" s="270"/>
      <c r="L56" s="618" t="s">
        <v>334</v>
      </c>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20"/>
      <c r="AJ56" s="719" t="s">
        <v>347</v>
      </c>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1"/>
      <c r="BG56" s="342" t="s">
        <v>348</v>
      </c>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605"/>
      <c r="CF56" s="17"/>
      <c r="CG56" s="17"/>
      <c r="CH56" s="17"/>
      <c r="CI56" s="17"/>
      <c r="CJ56" s="17"/>
      <c r="CK56" s="17"/>
      <c r="CL56" s="17"/>
      <c r="CM56" s="17"/>
      <c r="CN56" s="17"/>
      <c r="CO56" s="17"/>
      <c r="CP56" s="17"/>
      <c r="CQ56" s="17"/>
      <c r="CR56" s="17"/>
      <c r="CS56" s="87"/>
      <c r="CT56" s="65"/>
      <c r="CU56" s="65"/>
      <c r="CV56" s="65"/>
      <c r="CW56" s="65"/>
    </row>
    <row r="57" spans="4:101" s="16" customFormat="1" ht="15" customHeight="1" x14ac:dyDescent="0.2">
      <c r="D57" s="741"/>
      <c r="E57" s="269"/>
      <c r="F57" s="269"/>
      <c r="G57" s="269"/>
      <c r="H57" s="269"/>
      <c r="I57" s="269"/>
      <c r="J57" s="269"/>
      <c r="K57" s="270"/>
      <c r="L57" s="722" t="s">
        <v>335</v>
      </c>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4"/>
      <c r="AJ57" s="1366" t="s">
        <v>349</v>
      </c>
      <c r="AK57" s="1367"/>
      <c r="AL57" s="1367"/>
      <c r="AM57" s="1367"/>
      <c r="AN57" s="1367"/>
      <c r="AO57" s="1367"/>
      <c r="AP57" s="1367"/>
      <c r="AQ57" s="1367"/>
      <c r="AR57" s="1367"/>
      <c r="AS57" s="1367"/>
      <c r="AT57" s="1367"/>
      <c r="AU57" s="1367"/>
      <c r="AV57" s="1367"/>
      <c r="AW57" s="1367"/>
      <c r="AX57" s="1367"/>
      <c r="AY57" s="1367"/>
      <c r="AZ57" s="1367"/>
      <c r="BA57" s="1367"/>
      <c r="BB57" s="1367"/>
      <c r="BC57" s="1367"/>
      <c r="BD57" s="1367"/>
      <c r="BE57" s="1367"/>
      <c r="BF57" s="1368"/>
      <c r="BG57" s="728" t="s">
        <v>336</v>
      </c>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30"/>
      <c r="CS57" s="87"/>
      <c r="CT57" s="65"/>
      <c r="CU57" s="65"/>
      <c r="CV57" s="65"/>
      <c r="CW57" s="65"/>
    </row>
    <row r="58" spans="4:101" s="16" customFormat="1" ht="4.5" customHeight="1" x14ac:dyDescent="0.2">
      <c r="D58" s="741"/>
      <c r="E58" s="269"/>
      <c r="F58" s="269"/>
      <c r="G58" s="269"/>
      <c r="H58" s="269"/>
      <c r="I58" s="269"/>
      <c r="J58" s="269"/>
      <c r="K58" s="270"/>
      <c r="L58" s="284"/>
      <c r="M58" s="285"/>
      <c r="N58" s="285"/>
      <c r="O58" s="285"/>
      <c r="P58" s="285"/>
      <c r="Q58" s="285"/>
      <c r="R58" s="285"/>
      <c r="S58" s="286"/>
      <c r="T58" s="624"/>
      <c r="U58" s="625"/>
      <c r="V58" s="625"/>
      <c r="W58" s="625"/>
      <c r="X58" s="625"/>
      <c r="Y58" s="625"/>
      <c r="Z58" s="625"/>
      <c r="AA58" s="625"/>
      <c r="AB58" s="625"/>
      <c r="AC58" s="625"/>
      <c r="AD58" s="625"/>
      <c r="AE58" s="625"/>
      <c r="AF58" s="625"/>
      <c r="AG58" s="625"/>
      <c r="AH58" s="625"/>
      <c r="AI58" s="626"/>
      <c r="AJ58" s="1369"/>
      <c r="AK58" s="1370"/>
      <c r="AL58" s="1370"/>
      <c r="AM58" s="1370"/>
      <c r="AN58" s="1370"/>
      <c r="AO58" s="1370"/>
      <c r="AP58" s="1370"/>
      <c r="AQ58" s="1371"/>
      <c r="AR58" s="199"/>
      <c r="AS58" s="200"/>
      <c r="AT58" s="200"/>
      <c r="AU58" s="200"/>
      <c r="AV58" s="200"/>
      <c r="AW58" s="200"/>
      <c r="AX58" s="200"/>
      <c r="AY58" s="200"/>
      <c r="AZ58" s="200"/>
      <c r="BA58" s="200"/>
      <c r="BB58" s="200"/>
      <c r="BC58" s="200"/>
      <c r="BD58" s="200"/>
      <c r="BE58" s="200"/>
      <c r="BF58" s="201"/>
      <c r="BG58" s="290"/>
      <c r="BH58" s="291"/>
      <c r="BI58" s="291"/>
      <c r="BJ58" s="291"/>
      <c r="BK58" s="291"/>
      <c r="BL58" s="291"/>
      <c r="BM58" s="291"/>
      <c r="BN58" s="292"/>
      <c r="BO58" s="199"/>
      <c r="BP58" s="200"/>
      <c r="BQ58" s="200"/>
      <c r="BR58" s="200"/>
      <c r="BS58" s="200"/>
      <c r="BT58" s="200"/>
      <c r="BU58" s="200"/>
      <c r="BV58" s="200"/>
      <c r="BW58" s="200"/>
      <c r="BX58" s="200"/>
      <c r="BY58" s="200"/>
      <c r="BZ58" s="200"/>
      <c r="CA58" s="200"/>
      <c r="CB58" s="200"/>
      <c r="CC58" s="200"/>
      <c r="CD58" s="200"/>
      <c r="CE58" s="639"/>
      <c r="CS58" s="87"/>
      <c r="CT58" s="65"/>
      <c r="CU58" s="65"/>
      <c r="CV58" s="65"/>
      <c r="CW58" s="65"/>
    </row>
    <row r="59" spans="4:101" s="16" customFormat="1" ht="12" customHeight="1" x14ac:dyDescent="0.2">
      <c r="D59" s="741"/>
      <c r="E59" s="269"/>
      <c r="F59" s="269"/>
      <c r="G59" s="269"/>
      <c r="H59" s="269"/>
      <c r="I59" s="269"/>
      <c r="J59" s="269"/>
      <c r="K59" s="270"/>
      <c r="L59" s="405"/>
      <c r="M59" s="406"/>
      <c r="N59" s="406"/>
      <c r="O59" s="406"/>
      <c r="P59" s="406"/>
      <c r="Q59" s="406"/>
      <c r="R59" s="406"/>
      <c r="S59" s="407"/>
      <c r="T59" s="217" t="s">
        <v>337</v>
      </c>
      <c r="U59" s="218"/>
      <c r="V59" s="218"/>
      <c r="W59" s="218"/>
      <c r="X59" s="218"/>
      <c r="Y59" s="218"/>
      <c r="Z59" s="218"/>
      <c r="AA59" s="218"/>
      <c r="AB59" s="218"/>
      <c r="AC59" s="218"/>
      <c r="AD59" s="218"/>
      <c r="AE59" s="218"/>
      <c r="AF59" s="218"/>
      <c r="AG59" s="218"/>
      <c r="AH59" s="218"/>
      <c r="AI59" s="219"/>
      <c r="AJ59" s="1380"/>
      <c r="AK59" s="1381"/>
      <c r="AL59" s="1381"/>
      <c r="AM59" s="1381"/>
      <c r="AN59" s="1381"/>
      <c r="AO59" s="1381"/>
      <c r="AP59" s="1381"/>
      <c r="AQ59" s="1382"/>
      <c r="AR59" s="265" t="s">
        <v>341</v>
      </c>
      <c r="AS59" s="266"/>
      <c r="AT59" s="266"/>
      <c r="AU59" s="266"/>
      <c r="AV59" s="266"/>
      <c r="AW59" s="266"/>
      <c r="AX59" s="266"/>
      <c r="AY59" s="266"/>
      <c r="AZ59" s="266"/>
      <c r="BA59" s="266"/>
      <c r="BB59" s="266"/>
      <c r="BC59" s="266"/>
      <c r="BD59" s="266"/>
      <c r="BE59" s="266"/>
      <c r="BF59" s="267"/>
      <c r="BG59" s="293"/>
      <c r="BH59" s="294"/>
      <c r="BI59" s="294"/>
      <c r="BJ59" s="294"/>
      <c r="BK59" s="294"/>
      <c r="BL59" s="294"/>
      <c r="BM59" s="294"/>
      <c r="BN59" s="295"/>
      <c r="BO59" s="250" t="s">
        <v>346</v>
      </c>
      <c r="BP59" s="251"/>
      <c r="BQ59" s="251"/>
      <c r="BR59" s="251"/>
      <c r="BS59" s="251"/>
      <c r="BT59" s="251"/>
      <c r="BU59" s="251"/>
      <c r="BV59" s="251"/>
      <c r="BW59" s="251"/>
      <c r="BX59" s="251"/>
      <c r="BY59" s="251"/>
      <c r="BZ59" s="251"/>
      <c r="CA59" s="251"/>
      <c r="CB59" s="251"/>
      <c r="CC59" s="251"/>
      <c r="CD59" s="251"/>
      <c r="CE59" s="446"/>
      <c r="CS59" s="87"/>
      <c r="CT59" s="65"/>
      <c r="CU59" s="65"/>
      <c r="CV59" s="65"/>
      <c r="CW59" s="65"/>
    </row>
    <row r="60" spans="4:101" s="16" customFormat="1" ht="12" customHeight="1" x14ac:dyDescent="0.2">
      <c r="D60" s="741"/>
      <c r="E60" s="269"/>
      <c r="F60" s="269"/>
      <c r="G60" s="269"/>
      <c r="H60" s="269"/>
      <c r="I60" s="269"/>
      <c r="J60" s="269"/>
      <c r="K60" s="270"/>
      <c r="L60" s="405"/>
      <c r="M60" s="406"/>
      <c r="N60" s="406"/>
      <c r="O60" s="406"/>
      <c r="P60" s="406"/>
      <c r="Q60" s="406"/>
      <c r="R60" s="406"/>
      <c r="S60" s="407"/>
      <c r="T60" s="217" t="s">
        <v>338</v>
      </c>
      <c r="U60" s="218"/>
      <c r="V60" s="218"/>
      <c r="W60" s="218"/>
      <c r="X60" s="218"/>
      <c r="Y60" s="218"/>
      <c r="Z60" s="218"/>
      <c r="AA60" s="218"/>
      <c r="AB60" s="218"/>
      <c r="AC60" s="218"/>
      <c r="AD60" s="218"/>
      <c r="AE60" s="218"/>
      <c r="AF60" s="218"/>
      <c r="AG60" s="218"/>
      <c r="AH60" s="218"/>
      <c r="AI60" s="219"/>
      <c r="AJ60" s="1380"/>
      <c r="AK60" s="1381"/>
      <c r="AL60" s="1381"/>
      <c r="AM60" s="1381"/>
      <c r="AN60" s="1381"/>
      <c r="AO60" s="1381"/>
      <c r="AP60" s="1381"/>
      <c r="AQ60" s="1382"/>
      <c r="AR60" s="265" t="s">
        <v>342</v>
      </c>
      <c r="AS60" s="266"/>
      <c r="AT60" s="266"/>
      <c r="AU60" s="266"/>
      <c r="AV60" s="266"/>
      <c r="AW60" s="266"/>
      <c r="AX60" s="266"/>
      <c r="AY60" s="266"/>
      <c r="AZ60" s="266"/>
      <c r="BA60" s="266"/>
      <c r="BB60" s="266"/>
      <c r="BC60" s="266"/>
      <c r="BD60" s="266"/>
      <c r="BE60" s="266"/>
      <c r="BF60" s="267"/>
      <c r="BG60" s="293"/>
      <c r="BH60" s="294"/>
      <c r="BI60" s="294"/>
      <c r="BJ60" s="294"/>
      <c r="BK60" s="294"/>
      <c r="BL60" s="294"/>
      <c r="BM60" s="294"/>
      <c r="BN60" s="295"/>
      <c r="BO60" s="250" t="s">
        <v>350</v>
      </c>
      <c r="BP60" s="251"/>
      <c r="BQ60" s="251"/>
      <c r="BR60" s="251"/>
      <c r="BS60" s="251"/>
      <c r="BT60" s="251"/>
      <c r="BU60" s="251"/>
      <c r="BV60" s="251"/>
      <c r="BW60" s="251"/>
      <c r="BX60" s="251"/>
      <c r="BY60" s="251"/>
      <c r="BZ60" s="251"/>
      <c r="CA60" s="251"/>
      <c r="CB60" s="251"/>
      <c r="CC60" s="251"/>
      <c r="CD60" s="251"/>
      <c r="CE60" s="446"/>
      <c r="CS60" s="87"/>
      <c r="CT60" s="65"/>
      <c r="CU60" s="65"/>
      <c r="CV60" s="65"/>
      <c r="CW60" s="65"/>
    </row>
    <row r="61" spans="4:101" s="16" customFormat="1" ht="12" customHeight="1" x14ac:dyDescent="0.2">
      <c r="D61" s="741"/>
      <c r="E61" s="269"/>
      <c r="F61" s="269"/>
      <c r="G61" s="269"/>
      <c r="H61" s="269"/>
      <c r="I61" s="269"/>
      <c r="J61" s="269"/>
      <c r="K61" s="270"/>
      <c r="L61" s="405"/>
      <c r="M61" s="406"/>
      <c r="N61" s="406"/>
      <c r="O61" s="406"/>
      <c r="P61" s="406"/>
      <c r="Q61" s="406"/>
      <c r="R61" s="406"/>
      <c r="S61" s="407"/>
      <c r="T61" s="217" t="s">
        <v>340</v>
      </c>
      <c r="U61" s="218"/>
      <c r="V61" s="218"/>
      <c r="W61" s="218"/>
      <c r="X61" s="218"/>
      <c r="Y61" s="218"/>
      <c r="Z61" s="218"/>
      <c r="AA61" s="218"/>
      <c r="AB61" s="218"/>
      <c r="AC61" s="218"/>
      <c r="AD61" s="218"/>
      <c r="AE61" s="218"/>
      <c r="AF61" s="218"/>
      <c r="AG61" s="218"/>
      <c r="AH61" s="218"/>
      <c r="AI61" s="219"/>
      <c r="AJ61" s="1380"/>
      <c r="AK61" s="1381"/>
      <c r="AL61" s="1381"/>
      <c r="AM61" s="1381"/>
      <c r="AN61" s="1381"/>
      <c r="AO61" s="1381"/>
      <c r="AP61" s="1381"/>
      <c r="AQ61" s="1382"/>
      <c r="AR61" s="265" t="s">
        <v>343</v>
      </c>
      <c r="AS61" s="266"/>
      <c r="AT61" s="266"/>
      <c r="AU61" s="266"/>
      <c r="AV61" s="266"/>
      <c r="AW61" s="266"/>
      <c r="AX61" s="266"/>
      <c r="AY61" s="266"/>
      <c r="AZ61" s="266"/>
      <c r="BA61" s="266"/>
      <c r="BB61" s="266"/>
      <c r="BC61" s="266"/>
      <c r="BD61" s="266"/>
      <c r="BE61" s="266"/>
      <c r="BF61" s="267"/>
      <c r="BG61" s="293"/>
      <c r="BH61" s="294"/>
      <c r="BI61" s="294"/>
      <c r="BJ61" s="294"/>
      <c r="BK61" s="294"/>
      <c r="BL61" s="294"/>
      <c r="BM61" s="294"/>
      <c r="BN61" s="295"/>
      <c r="BO61" s="250" t="s">
        <v>345</v>
      </c>
      <c r="BP61" s="251"/>
      <c r="BQ61" s="251"/>
      <c r="BR61" s="251"/>
      <c r="BS61" s="251"/>
      <c r="BT61" s="251"/>
      <c r="BU61" s="251"/>
      <c r="BV61" s="251"/>
      <c r="BW61" s="251"/>
      <c r="BX61" s="251"/>
      <c r="BY61" s="251"/>
      <c r="BZ61" s="251"/>
      <c r="CA61" s="251"/>
      <c r="CB61" s="251"/>
      <c r="CC61" s="251"/>
      <c r="CD61" s="251"/>
      <c r="CE61" s="446"/>
      <c r="CS61" s="87"/>
      <c r="CT61" s="65"/>
      <c r="CU61" s="65"/>
      <c r="CV61" s="65"/>
      <c r="CW61" s="65"/>
    </row>
    <row r="62" spans="4:101" s="16" customFormat="1" ht="12" customHeight="1" x14ac:dyDescent="0.2">
      <c r="D62" s="741"/>
      <c r="E62" s="269"/>
      <c r="F62" s="269"/>
      <c r="G62" s="269"/>
      <c r="H62" s="269"/>
      <c r="I62" s="269"/>
      <c r="J62" s="269"/>
      <c r="K62" s="270"/>
      <c r="L62" s="405"/>
      <c r="M62" s="406"/>
      <c r="N62" s="406"/>
      <c r="O62" s="406"/>
      <c r="P62" s="406"/>
      <c r="Q62" s="406"/>
      <c r="R62" s="406"/>
      <c r="S62" s="407"/>
      <c r="T62" s="217" t="s">
        <v>339</v>
      </c>
      <c r="U62" s="218"/>
      <c r="V62" s="218"/>
      <c r="W62" s="218"/>
      <c r="X62" s="218"/>
      <c r="Y62" s="218"/>
      <c r="Z62" s="218"/>
      <c r="AA62" s="218"/>
      <c r="AB62" s="218"/>
      <c r="AC62" s="218"/>
      <c r="AD62" s="218"/>
      <c r="AE62" s="218"/>
      <c r="AF62" s="218"/>
      <c r="AG62" s="218"/>
      <c r="AH62" s="218"/>
      <c r="AI62" s="219"/>
      <c r="AJ62" s="1380"/>
      <c r="AK62" s="1381"/>
      <c r="AL62" s="1381"/>
      <c r="AM62" s="1381"/>
      <c r="AN62" s="1381"/>
      <c r="AO62" s="1381"/>
      <c r="AP62" s="1381"/>
      <c r="AQ62" s="1382"/>
      <c r="AR62" s="447"/>
      <c r="AS62" s="448"/>
      <c r="AT62" s="448"/>
      <c r="AU62" s="448"/>
      <c r="AV62" s="448"/>
      <c r="AW62" s="448"/>
      <c r="AX62" s="448"/>
      <c r="AY62" s="448"/>
      <c r="AZ62" s="448"/>
      <c r="BA62" s="448"/>
      <c r="BB62" s="448"/>
      <c r="BC62" s="448"/>
      <c r="BD62" s="448"/>
      <c r="BE62" s="448"/>
      <c r="BF62" s="449"/>
      <c r="BG62" s="293"/>
      <c r="BH62" s="294"/>
      <c r="BI62" s="294"/>
      <c r="BJ62" s="294"/>
      <c r="BK62" s="294"/>
      <c r="BL62" s="294"/>
      <c r="BM62" s="294"/>
      <c r="BN62" s="295"/>
      <c r="BO62" s="250" t="s">
        <v>344</v>
      </c>
      <c r="BP62" s="251"/>
      <c r="BQ62" s="251"/>
      <c r="BR62" s="251"/>
      <c r="BS62" s="251"/>
      <c r="BT62" s="251"/>
      <c r="BU62" s="251"/>
      <c r="BV62" s="251"/>
      <c r="BW62" s="251"/>
      <c r="BX62" s="251"/>
      <c r="BY62" s="251"/>
      <c r="BZ62" s="251"/>
      <c r="CA62" s="251"/>
      <c r="CB62" s="251"/>
      <c r="CC62" s="251"/>
      <c r="CD62" s="251"/>
      <c r="CE62" s="446"/>
      <c r="CS62" s="87"/>
      <c r="CT62" s="65"/>
      <c r="CU62" s="65"/>
      <c r="CV62" s="65"/>
      <c r="CW62" s="65"/>
    </row>
    <row r="63" spans="4:101" s="16" customFormat="1" ht="5.0999999999999996" customHeight="1" thickBot="1" x14ac:dyDescent="0.25">
      <c r="D63" s="742"/>
      <c r="E63" s="743"/>
      <c r="F63" s="743"/>
      <c r="G63" s="743"/>
      <c r="H63" s="743"/>
      <c r="I63" s="743"/>
      <c r="J63" s="743"/>
      <c r="K63" s="744"/>
      <c r="L63" s="408"/>
      <c r="M63" s="409"/>
      <c r="N63" s="409"/>
      <c r="O63" s="409"/>
      <c r="P63" s="409"/>
      <c r="Q63" s="409"/>
      <c r="R63" s="409"/>
      <c r="S63" s="410"/>
      <c r="T63" s="627"/>
      <c r="U63" s="628"/>
      <c r="V63" s="628"/>
      <c r="W63" s="628"/>
      <c r="X63" s="628"/>
      <c r="Y63" s="628"/>
      <c r="Z63" s="628"/>
      <c r="AA63" s="628"/>
      <c r="AB63" s="628"/>
      <c r="AC63" s="628"/>
      <c r="AD63" s="628"/>
      <c r="AE63" s="628"/>
      <c r="AF63" s="628"/>
      <c r="AG63" s="628"/>
      <c r="AH63" s="628"/>
      <c r="AI63" s="629"/>
      <c r="AJ63" s="1383"/>
      <c r="AK63" s="1384"/>
      <c r="AL63" s="1384"/>
      <c r="AM63" s="1384"/>
      <c r="AN63" s="1384"/>
      <c r="AO63" s="1384"/>
      <c r="AP63" s="1384"/>
      <c r="AQ63" s="1385"/>
      <c r="AR63" s="630"/>
      <c r="AS63" s="631"/>
      <c r="AT63" s="631"/>
      <c r="AU63" s="631"/>
      <c r="AV63" s="631"/>
      <c r="AW63" s="631"/>
      <c r="AX63" s="631"/>
      <c r="AY63" s="631"/>
      <c r="AZ63" s="631"/>
      <c r="BA63" s="631"/>
      <c r="BB63" s="631"/>
      <c r="BC63" s="631"/>
      <c r="BD63" s="631"/>
      <c r="BE63" s="631"/>
      <c r="BF63" s="632"/>
      <c r="BG63" s="296"/>
      <c r="BH63" s="297"/>
      <c r="BI63" s="297"/>
      <c r="BJ63" s="297"/>
      <c r="BK63" s="297"/>
      <c r="BL63" s="297"/>
      <c r="BM63" s="297"/>
      <c r="BN63" s="298"/>
      <c r="BO63" s="355"/>
      <c r="BP63" s="356"/>
      <c r="BQ63" s="356"/>
      <c r="BR63" s="356"/>
      <c r="BS63" s="356"/>
      <c r="BT63" s="356"/>
      <c r="BU63" s="356"/>
      <c r="BV63" s="356"/>
      <c r="BW63" s="356"/>
      <c r="BX63" s="356"/>
      <c r="BY63" s="356"/>
      <c r="BZ63" s="356"/>
      <c r="CA63" s="356"/>
      <c r="CB63" s="356"/>
      <c r="CC63" s="356"/>
      <c r="CD63" s="356"/>
      <c r="CE63" s="357"/>
      <c r="CS63" s="87"/>
      <c r="CT63" s="65"/>
      <c r="CU63" s="65"/>
      <c r="CV63" s="65"/>
      <c r="CW63" s="65"/>
    </row>
    <row r="64" spans="4:101" ht="6" customHeight="1" thickTop="1" thickBot="1" x14ac:dyDescent="0.25">
      <c r="D64" s="18"/>
      <c r="BR64" s="1378" t="str">
        <f>IF(CONCATENATE(L23,L45)="","",CONCATENATE("学校法人名　",調査票1校目2校目!U14))</f>
        <v/>
      </c>
      <c r="BS64" s="1378"/>
      <c r="BT64" s="1378"/>
      <c r="BU64" s="1378"/>
      <c r="BV64" s="1378"/>
      <c r="BW64" s="1378"/>
      <c r="BX64" s="1378"/>
      <c r="BY64" s="1378"/>
      <c r="BZ64" s="1378"/>
      <c r="CA64" s="1378"/>
      <c r="CB64" s="1378"/>
      <c r="CC64" s="1378"/>
      <c r="CD64" s="1378"/>
      <c r="CE64" s="1378"/>
      <c r="CF64" s="1378"/>
      <c r="CG64" s="1378"/>
      <c r="CH64" s="1378"/>
      <c r="CI64" s="1378"/>
      <c r="CJ64" s="1378"/>
      <c r="CK64" s="1378"/>
      <c r="CL64" s="1378"/>
      <c r="CM64" s="1378"/>
      <c r="CN64" s="1378"/>
      <c r="CO64" s="1378"/>
      <c r="CP64" s="1378"/>
      <c r="CQ64" s="1378"/>
      <c r="CS64" s="76"/>
      <c r="CT64" s="62"/>
      <c r="CU64" s="62"/>
      <c r="CV64" s="62"/>
      <c r="CW64" s="62"/>
    </row>
    <row r="65" spans="4:101" s="7" customFormat="1" ht="9.75" customHeight="1" thickTop="1" x14ac:dyDescent="0.2">
      <c r="D65" s="453" t="s">
        <v>69</v>
      </c>
      <c r="E65" s="438"/>
      <c r="F65" s="438"/>
      <c r="G65" s="438"/>
      <c r="H65" s="438"/>
      <c r="I65" s="438"/>
      <c r="J65" s="439"/>
      <c r="K65" s="437" t="s">
        <v>41</v>
      </c>
      <c r="L65" s="438"/>
      <c r="M65" s="438"/>
      <c r="N65" s="438"/>
      <c r="O65" s="438"/>
      <c r="P65" s="439"/>
      <c r="Q65" s="1406"/>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8"/>
      <c r="AQ65" s="437" t="s">
        <v>70</v>
      </c>
      <c r="AR65" s="438"/>
      <c r="AS65" s="438"/>
      <c r="AT65" s="438"/>
      <c r="AU65" s="438"/>
      <c r="AV65" s="438"/>
      <c r="AW65" s="439"/>
      <c r="AX65" s="1412"/>
      <c r="AY65" s="1374"/>
      <c r="AZ65" s="1374"/>
      <c r="BA65" s="1374"/>
      <c r="BB65" s="1374"/>
      <c r="BC65" s="1372" t="s">
        <v>14</v>
      </c>
      <c r="BD65" s="1372"/>
      <c r="BE65" s="1374"/>
      <c r="BF65" s="1374"/>
      <c r="BG65" s="1374"/>
      <c r="BH65" s="1374"/>
      <c r="BI65" s="1374"/>
      <c r="BJ65" s="1372" t="s">
        <v>14</v>
      </c>
      <c r="BK65" s="1372"/>
      <c r="BL65" s="1374"/>
      <c r="BM65" s="1374"/>
      <c r="BN65" s="1374"/>
      <c r="BO65" s="1374"/>
      <c r="BP65" s="1375"/>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
      <c r="CS65" s="76"/>
      <c r="CT65" s="62"/>
      <c r="CU65" s="62"/>
      <c r="CV65" s="62"/>
      <c r="CW65" s="62"/>
    </row>
    <row r="66" spans="4:101" s="7" customFormat="1" ht="30" customHeight="1" x14ac:dyDescent="0.2">
      <c r="D66" s="454"/>
      <c r="E66" s="211"/>
      <c r="F66" s="211"/>
      <c r="G66" s="211"/>
      <c r="H66" s="211"/>
      <c r="I66" s="211"/>
      <c r="J66" s="212"/>
      <c r="K66" s="268"/>
      <c r="L66" s="211"/>
      <c r="M66" s="211"/>
      <c r="N66" s="211"/>
      <c r="O66" s="211"/>
      <c r="P66" s="212"/>
      <c r="Q66" s="1409"/>
      <c r="R66" s="1410"/>
      <c r="S66" s="1410"/>
      <c r="T66" s="1410"/>
      <c r="U66" s="1410"/>
      <c r="V66" s="1410"/>
      <c r="W66" s="1410"/>
      <c r="X66" s="1410"/>
      <c r="Y66" s="1410"/>
      <c r="Z66" s="1410"/>
      <c r="AA66" s="1410"/>
      <c r="AB66" s="1410"/>
      <c r="AC66" s="1410"/>
      <c r="AD66" s="1410"/>
      <c r="AE66" s="1410"/>
      <c r="AF66" s="1410"/>
      <c r="AG66" s="1410"/>
      <c r="AH66" s="1410"/>
      <c r="AI66" s="1410"/>
      <c r="AJ66" s="1410"/>
      <c r="AK66" s="1410"/>
      <c r="AL66" s="1410"/>
      <c r="AM66" s="1410"/>
      <c r="AN66" s="1410"/>
      <c r="AO66" s="1410"/>
      <c r="AP66" s="1411"/>
      <c r="AQ66" s="268"/>
      <c r="AR66" s="211"/>
      <c r="AS66" s="211"/>
      <c r="AT66" s="211"/>
      <c r="AU66" s="211"/>
      <c r="AV66" s="211"/>
      <c r="AW66" s="212"/>
      <c r="AX66" s="1413"/>
      <c r="AY66" s="1376"/>
      <c r="AZ66" s="1376"/>
      <c r="BA66" s="1376"/>
      <c r="BB66" s="1376"/>
      <c r="BC66" s="1373"/>
      <c r="BD66" s="1373"/>
      <c r="BE66" s="1376"/>
      <c r="BF66" s="1376"/>
      <c r="BG66" s="1376"/>
      <c r="BH66" s="1376"/>
      <c r="BI66" s="1376"/>
      <c r="BJ66" s="1373"/>
      <c r="BK66" s="1373"/>
      <c r="BL66" s="1376"/>
      <c r="BM66" s="1376"/>
      <c r="BN66" s="1376"/>
      <c r="BO66" s="1376"/>
      <c r="BP66" s="1377"/>
      <c r="BR66" s="358" t="s">
        <v>128</v>
      </c>
      <c r="BS66" s="359"/>
      <c r="BT66" s="359"/>
      <c r="BU66" s="359"/>
      <c r="BV66" s="359"/>
      <c r="BW66" s="359"/>
      <c r="BX66" s="359"/>
      <c r="BY66" s="359"/>
      <c r="BZ66" s="359"/>
      <c r="CA66" s="360"/>
      <c r="CB66" s="1231" t="str">
        <f>IF((CONCATENATE(L23,L45)=""),"",調査票1校目2校目!CB66)</f>
        <v/>
      </c>
      <c r="CC66" s="1232"/>
      <c r="CD66" s="1232"/>
      <c r="CE66" s="1232"/>
      <c r="CF66" s="1232"/>
      <c r="CG66" s="1232"/>
      <c r="CH66" s="1232"/>
      <c r="CI66" s="1232"/>
      <c r="CJ66" s="1235"/>
      <c r="CK66" s="1235"/>
      <c r="CL66" s="1235"/>
      <c r="CM66" s="1235"/>
      <c r="CN66" s="1235"/>
      <c r="CO66" s="1235"/>
      <c r="CP66" s="1235"/>
      <c r="CQ66" s="1236"/>
      <c r="CS66" s="76"/>
      <c r="CT66" s="62"/>
      <c r="CU66" s="62"/>
      <c r="CV66" s="62"/>
      <c r="CW66" s="62"/>
    </row>
    <row r="67" spans="4:101" s="7" customFormat="1" ht="29.25" customHeight="1" x14ac:dyDescent="0.2">
      <c r="D67" s="454"/>
      <c r="E67" s="211"/>
      <c r="F67" s="211"/>
      <c r="G67" s="211"/>
      <c r="H67" s="211"/>
      <c r="I67" s="211"/>
      <c r="J67" s="212"/>
      <c r="K67" s="205" t="s">
        <v>42</v>
      </c>
      <c r="L67" s="206"/>
      <c r="M67" s="206"/>
      <c r="N67" s="206"/>
      <c r="O67" s="206"/>
      <c r="P67" s="207"/>
      <c r="Q67" s="1392"/>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4"/>
      <c r="AQ67" s="205" t="s">
        <v>74</v>
      </c>
      <c r="AR67" s="206"/>
      <c r="AS67" s="206"/>
      <c r="AT67" s="206"/>
      <c r="AU67" s="206"/>
      <c r="AV67" s="206"/>
      <c r="AW67" s="207"/>
      <c r="AX67" s="1398"/>
      <c r="AY67" s="1399"/>
      <c r="AZ67" s="1399"/>
      <c r="BA67" s="1399"/>
      <c r="BB67" s="1399"/>
      <c r="BC67" s="1402" t="s">
        <v>14</v>
      </c>
      <c r="BD67" s="1402"/>
      <c r="BE67" s="1399"/>
      <c r="BF67" s="1399"/>
      <c r="BG67" s="1399"/>
      <c r="BH67" s="1399"/>
      <c r="BI67" s="1399"/>
      <c r="BJ67" s="1402" t="s">
        <v>14</v>
      </c>
      <c r="BK67" s="1402"/>
      <c r="BL67" s="1399"/>
      <c r="BM67" s="1399"/>
      <c r="BN67" s="1399"/>
      <c r="BO67" s="1399"/>
      <c r="BP67" s="1404"/>
      <c r="BR67" s="361"/>
      <c r="BS67" s="362"/>
      <c r="BT67" s="362"/>
      <c r="BU67" s="362"/>
      <c r="BV67" s="362"/>
      <c r="BW67" s="362"/>
      <c r="BX67" s="362"/>
      <c r="BY67" s="362"/>
      <c r="BZ67" s="362"/>
      <c r="CA67" s="363"/>
      <c r="CB67" s="1233"/>
      <c r="CC67" s="1234"/>
      <c r="CD67" s="1234"/>
      <c r="CE67" s="1234"/>
      <c r="CF67" s="1234"/>
      <c r="CG67" s="1234"/>
      <c r="CH67" s="1234"/>
      <c r="CI67" s="1234"/>
      <c r="CJ67" s="1237"/>
      <c r="CK67" s="1237"/>
      <c r="CL67" s="1237"/>
      <c r="CM67" s="1237"/>
      <c r="CN67" s="1237"/>
      <c r="CO67" s="1237"/>
      <c r="CP67" s="1237"/>
      <c r="CQ67" s="1238"/>
      <c r="CS67" s="76"/>
      <c r="CT67" s="62"/>
      <c r="CU67" s="62"/>
      <c r="CV67" s="62"/>
      <c r="CW67" s="62"/>
    </row>
    <row r="68" spans="4:101" s="7" customFormat="1" ht="15" customHeight="1" thickBot="1" x14ac:dyDescent="0.25">
      <c r="D68" s="455"/>
      <c r="E68" s="209"/>
      <c r="F68" s="209"/>
      <c r="G68" s="209"/>
      <c r="H68" s="209"/>
      <c r="I68" s="209"/>
      <c r="J68" s="210"/>
      <c r="K68" s="208"/>
      <c r="L68" s="209"/>
      <c r="M68" s="209"/>
      <c r="N68" s="209"/>
      <c r="O68" s="209"/>
      <c r="P68" s="210"/>
      <c r="Q68" s="1395"/>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396"/>
      <c r="AN68" s="1396"/>
      <c r="AO68" s="1396"/>
      <c r="AP68" s="1397"/>
      <c r="AQ68" s="208"/>
      <c r="AR68" s="209"/>
      <c r="AS68" s="209"/>
      <c r="AT68" s="209"/>
      <c r="AU68" s="209"/>
      <c r="AV68" s="209"/>
      <c r="AW68" s="210"/>
      <c r="AX68" s="1400"/>
      <c r="AY68" s="1401"/>
      <c r="AZ68" s="1401"/>
      <c r="BA68" s="1401"/>
      <c r="BB68" s="1401"/>
      <c r="BC68" s="1403"/>
      <c r="BD68" s="1403"/>
      <c r="BE68" s="1401"/>
      <c r="BF68" s="1401"/>
      <c r="BG68" s="1401"/>
      <c r="BH68" s="1401"/>
      <c r="BI68" s="1401"/>
      <c r="BJ68" s="1403"/>
      <c r="BK68" s="1403"/>
      <c r="BL68" s="1401"/>
      <c r="BM68" s="1401"/>
      <c r="BN68" s="1401"/>
      <c r="BO68" s="1401"/>
      <c r="BP68" s="1405"/>
      <c r="BR68" s="1205" t="str">
        <f>IF(調査票1校目2校目!BI365=1,"",調査票1校目2校目!BK362)</f>
        <v/>
      </c>
      <c r="BS68" s="1205"/>
      <c r="BT68" s="1205"/>
      <c r="BU68" s="1205"/>
      <c r="BV68" s="1205"/>
      <c r="BW68" s="1205"/>
      <c r="BX68" s="1205"/>
      <c r="BY68" s="1205"/>
      <c r="BZ68" s="1205"/>
      <c r="CA68" s="1205"/>
      <c r="CB68" s="1205"/>
      <c r="CC68" s="379" t="str">
        <f>調査票1校目2校目!CC68</f>
        <v>20240220GA</v>
      </c>
      <c r="CD68" s="379"/>
      <c r="CE68" s="379"/>
      <c r="CF68" s="379"/>
      <c r="CG68" s="379"/>
      <c r="CH68" s="379"/>
      <c r="CI68" s="379"/>
      <c r="CJ68" s="379"/>
      <c r="CK68" s="379"/>
      <c r="CL68" s="379"/>
      <c r="CM68" s="379"/>
      <c r="CN68" s="379"/>
      <c r="CO68" s="379"/>
      <c r="CP68" s="379"/>
      <c r="CQ68" s="379"/>
      <c r="CR68" s="137"/>
      <c r="CS68" s="76"/>
      <c r="CT68" s="62"/>
      <c r="CU68" s="62"/>
      <c r="CV68" s="62"/>
      <c r="CW68" s="62"/>
    </row>
    <row r="69" spans="4:101" customFormat="1" ht="16.5" customHeight="1" thickTop="1" x14ac:dyDescent="0.2">
      <c r="CS69" s="81"/>
      <c r="CT69" s="103"/>
      <c r="CU69" s="103"/>
      <c r="CV69" s="103"/>
      <c r="CW69" s="103"/>
    </row>
    <row r="70" spans="4:101" customFormat="1" ht="9.75" customHeight="1" x14ac:dyDescent="0.2">
      <c r="CS70" s="81"/>
      <c r="CT70" s="103"/>
      <c r="CU70" s="103"/>
      <c r="CV70" s="103"/>
      <c r="CW70" s="103"/>
    </row>
    <row r="71" spans="4:101" customFormat="1" ht="24.75" customHeight="1" x14ac:dyDescent="0.2">
      <c r="E71" s="1176" t="s">
        <v>387</v>
      </c>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81"/>
      <c r="CT71" s="103"/>
      <c r="CU71" s="103"/>
      <c r="CV71" s="103"/>
      <c r="CW71" s="103"/>
    </row>
    <row r="72" spans="4:101" customFormat="1" ht="24.75" customHeight="1" thickBot="1" x14ac:dyDescent="0.25">
      <c r="E72" s="40"/>
      <c r="F72" s="40"/>
      <c r="G72" s="40"/>
      <c r="H72" s="40"/>
      <c r="I72" s="40"/>
      <c r="J72" s="40"/>
      <c r="K72" s="40"/>
      <c r="M72" s="40"/>
      <c r="N72" s="40"/>
      <c r="O72" s="40"/>
      <c r="P72" s="40"/>
      <c r="Q72" s="40"/>
      <c r="R72" s="40"/>
      <c r="S72" s="40"/>
      <c r="T72" s="40"/>
      <c r="U72" s="40"/>
      <c r="V72" s="40"/>
      <c r="W72" s="40"/>
      <c r="X72" s="40"/>
      <c r="Y72" s="40"/>
      <c r="Z72" s="40"/>
      <c r="AA72" s="40"/>
      <c r="AB72" s="40"/>
      <c r="AC72" s="40"/>
      <c r="AD72" s="40"/>
      <c r="AE72" s="40"/>
      <c r="AH72" s="703" t="str">
        <f>AH6</f>
        <v>【 学 校 法 人 用 】</v>
      </c>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40"/>
      <c r="BT72" s="40"/>
      <c r="BU72" s="40"/>
      <c r="BV72" s="40"/>
      <c r="BW72" s="40"/>
      <c r="BX72" s="40"/>
      <c r="BY72" s="40"/>
      <c r="BZ72" s="705" t="s">
        <v>560</v>
      </c>
      <c r="CA72" s="705"/>
      <c r="CB72" s="705"/>
      <c r="CC72" s="705"/>
      <c r="CD72" s="705"/>
      <c r="CE72" s="705"/>
      <c r="CF72" s="705"/>
      <c r="CG72" s="705"/>
      <c r="CH72" s="705"/>
      <c r="CI72" s="705"/>
      <c r="CJ72" s="705"/>
      <c r="CK72" s="705"/>
      <c r="CL72" s="705"/>
      <c r="CM72" s="705"/>
      <c r="CN72" s="705"/>
      <c r="CO72" s="705"/>
      <c r="CP72" s="705"/>
      <c r="CQ72" s="705"/>
      <c r="CR72" s="705"/>
      <c r="CS72" s="81"/>
      <c r="CT72" s="103"/>
      <c r="CU72" s="103"/>
      <c r="CV72" s="103"/>
      <c r="CW72" s="103"/>
    </row>
    <row r="73" spans="4:101" customFormat="1" ht="24.75" customHeight="1" thickTop="1" x14ac:dyDescent="0.2">
      <c r="E73" s="706" t="s">
        <v>455</v>
      </c>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8"/>
      <c r="AQ73" s="40"/>
      <c r="AR73" s="40"/>
      <c r="AS73" s="40"/>
      <c r="AT73" s="40"/>
      <c r="AU73" s="40"/>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40"/>
      <c r="BW73" s="40"/>
      <c r="BX73" s="40"/>
      <c r="BY73" s="40"/>
      <c r="BZ73" s="709" t="s">
        <v>0</v>
      </c>
      <c r="CA73" s="710"/>
      <c r="CB73" s="710"/>
      <c r="CC73" s="710"/>
      <c r="CD73" s="710"/>
      <c r="CE73" s="710"/>
      <c r="CF73" s="710"/>
      <c r="CG73" s="710"/>
      <c r="CH73" s="710"/>
      <c r="CI73" s="710"/>
      <c r="CJ73" s="710"/>
      <c r="CK73" s="710"/>
      <c r="CL73" s="710"/>
      <c r="CM73" s="710"/>
      <c r="CN73" s="710"/>
      <c r="CO73" s="710"/>
      <c r="CP73" s="710"/>
      <c r="CQ73" s="710"/>
      <c r="CR73" s="711"/>
      <c r="CS73" s="81"/>
      <c r="CT73" s="103"/>
      <c r="CU73" s="103"/>
      <c r="CV73" s="103"/>
      <c r="CW73" s="103"/>
    </row>
    <row r="74" spans="4:101" customFormat="1" ht="39" customHeight="1" x14ac:dyDescent="0.2">
      <c r="E74" s="1386" t="str">
        <f>IF(CONCATENATE(L23,L45)="","",調査票1校目2校目!U14)</f>
        <v/>
      </c>
      <c r="F74" s="1387"/>
      <c r="G74" s="1387"/>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Z74" s="1239"/>
      <c r="CA74" s="1240"/>
      <c r="CB74" s="1240"/>
      <c r="CC74" s="1240"/>
      <c r="CD74" s="1240"/>
      <c r="CE74" s="1240"/>
      <c r="CF74" s="1240"/>
      <c r="CG74" s="1240"/>
      <c r="CH74" s="1240"/>
      <c r="CI74" s="1240"/>
      <c r="CJ74" s="1240"/>
      <c r="CK74" s="1240"/>
      <c r="CL74" s="1240"/>
      <c r="CM74" s="1240"/>
      <c r="CN74" s="1240"/>
      <c r="CO74" s="1240"/>
      <c r="CP74" s="1240"/>
      <c r="CQ74" s="1240"/>
      <c r="CR74" s="1241"/>
      <c r="CS74" s="81"/>
      <c r="CT74" s="103"/>
      <c r="CU74" s="103"/>
      <c r="CV74" s="103"/>
      <c r="CW74" s="103"/>
    </row>
    <row r="75" spans="4:101" customFormat="1" ht="15" customHeight="1" thickBot="1" x14ac:dyDescent="0.25">
      <c r="E75" s="1389"/>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1"/>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CS75" s="81"/>
      <c r="CT75" s="103"/>
      <c r="CU75" s="103"/>
      <c r="CV75" s="103"/>
      <c r="CW75" s="103"/>
    </row>
    <row r="76" spans="4:101" customFormat="1" ht="15" customHeight="1" thickTop="1" thickBot="1" x14ac:dyDescent="0.25">
      <c r="BI76" s="718" t="str">
        <f ca="1">調査票1校目2校目!BI76</f>
        <v>（令和5年4月1日～令和6年3月31日　単位：円）</v>
      </c>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81"/>
      <c r="CT76" s="103"/>
      <c r="CU76" s="103"/>
      <c r="CV76" s="103"/>
      <c r="CW76" s="103"/>
    </row>
    <row r="77" spans="4:101" customFormat="1" ht="20.100000000000001" customHeight="1" thickTop="1" x14ac:dyDescent="0.2">
      <c r="E77" s="664" t="s">
        <v>388</v>
      </c>
      <c r="F77" s="665"/>
      <c r="G77" s="665"/>
      <c r="H77" s="665"/>
      <c r="I77" s="665"/>
      <c r="J77" s="665"/>
      <c r="K77" s="665"/>
      <c r="L77" s="665"/>
      <c r="M77" s="665"/>
      <c r="N77" s="665"/>
      <c r="O77" s="665"/>
      <c r="P77" s="665"/>
      <c r="Q77" s="665"/>
      <c r="R77" s="665"/>
      <c r="S77" s="665"/>
      <c r="T77" s="665"/>
      <c r="U77" s="665"/>
      <c r="V77" s="665"/>
      <c r="W77" s="665"/>
      <c r="X77" s="666"/>
      <c r="Y77" s="673" t="s">
        <v>54</v>
      </c>
      <c r="Z77" s="674"/>
      <c r="AA77" s="674"/>
      <c r="AB77" s="674"/>
      <c r="AC77" s="674"/>
      <c r="AD77" s="674"/>
      <c r="AE77" s="674"/>
      <c r="AF77" s="674"/>
      <c r="AG77" s="674"/>
      <c r="AH77" s="674"/>
      <c r="AI77" s="674"/>
      <c r="AJ77" s="674"/>
      <c r="AK77" s="674"/>
      <c r="AL77" s="674"/>
      <c r="AM77" s="674"/>
      <c r="AN77" s="674"/>
      <c r="AO77" s="674"/>
      <c r="AP77" s="675"/>
      <c r="AQ77" s="679" t="s">
        <v>55</v>
      </c>
      <c r="AR77" s="674"/>
      <c r="AS77" s="674"/>
      <c r="AT77" s="674"/>
      <c r="AU77" s="674"/>
      <c r="AV77" s="674"/>
      <c r="AW77" s="674"/>
      <c r="AX77" s="674"/>
      <c r="AY77" s="674"/>
      <c r="AZ77" s="674"/>
      <c r="BA77" s="674"/>
      <c r="BB77" s="674"/>
      <c r="BC77" s="674"/>
      <c r="BD77" s="674"/>
      <c r="BE77" s="674"/>
      <c r="BF77" s="674"/>
      <c r="BG77" s="674"/>
      <c r="BH77" s="675"/>
      <c r="BI77" s="680" t="s">
        <v>389</v>
      </c>
      <c r="BJ77" s="681"/>
      <c r="BK77" s="681"/>
      <c r="BL77" s="681"/>
      <c r="BM77" s="681"/>
      <c r="BN77" s="681"/>
      <c r="BO77" s="681"/>
      <c r="BP77" s="681"/>
      <c r="BQ77" s="681"/>
      <c r="BR77" s="681"/>
      <c r="BS77" s="681"/>
      <c r="BT77" s="681"/>
      <c r="BU77" s="681"/>
      <c r="BV77" s="681"/>
      <c r="BW77" s="681"/>
      <c r="BX77" s="681"/>
      <c r="BY77" s="681"/>
      <c r="BZ77" s="682"/>
      <c r="CA77" s="680" t="s">
        <v>389</v>
      </c>
      <c r="CB77" s="681"/>
      <c r="CC77" s="681"/>
      <c r="CD77" s="681"/>
      <c r="CE77" s="681"/>
      <c r="CF77" s="681"/>
      <c r="CG77" s="681"/>
      <c r="CH77" s="681"/>
      <c r="CI77" s="681"/>
      <c r="CJ77" s="681"/>
      <c r="CK77" s="681"/>
      <c r="CL77" s="681"/>
      <c r="CM77" s="681"/>
      <c r="CN77" s="681"/>
      <c r="CO77" s="681"/>
      <c r="CP77" s="681"/>
      <c r="CQ77" s="681"/>
      <c r="CR77" s="683"/>
      <c r="CS77" s="81"/>
      <c r="CT77" s="103"/>
      <c r="CU77" s="103"/>
      <c r="CV77" s="103"/>
      <c r="CW77" s="103"/>
    </row>
    <row r="78" spans="4:101" customFormat="1" ht="20.100000000000001" customHeight="1" x14ac:dyDescent="0.2">
      <c r="E78" s="667"/>
      <c r="F78" s="668"/>
      <c r="G78" s="668"/>
      <c r="H78" s="668"/>
      <c r="I78" s="668"/>
      <c r="J78" s="668"/>
      <c r="K78" s="668"/>
      <c r="L78" s="668"/>
      <c r="M78" s="668"/>
      <c r="N78" s="668"/>
      <c r="O78" s="668"/>
      <c r="P78" s="668"/>
      <c r="Q78" s="668"/>
      <c r="R78" s="668"/>
      <c r="S78" s="668"/>
      <c r="T78" s="668"/>
      <c r="U78" s="668"/>
      <c r="V78" s="668"/>
      <c r="W78" s="668"/>
      <c r="X78" s="669"/>
      <c r="Y78" s="676"/>
      <c r="Z78" s="677"/>
      <c r="AA78" s="677"/>
      <c r="AB78" s="677"/>
      <c r="AC78" s="677"/>
      <c r="AD78" s="677"/>
      <c r="AE78" s="677"/>
      <c r="AF78" s="677"/>
      <c r="AG78" s="677"/>
      <c r="AH78" s="677"/>
      <c r="AI78" s="677"/>
      <c r="AJ78" s="677"/>
      <c r="AK78" s="677"/>
      <c r="AL78" s="677"/>
      <c r="AM78" s="677"/>
      <c r="AN78" s="677"/>
      <c r="AO78" s="677"/>
      <c r="AP78" s="678"/>
      <c r="AQ78" s="676"/>
      <c r="AR78" s="677"/>
      <c r="AS78" s="677"/>
      <c r="AT78" s="677"/>
      <c r="AU78" s="677"/>
      <c r="AV78" s="677"/>
      <c r="AW78" s="677"/>
      <c r="AX78" s="677"/>
      <c r="AY78" s="677"/>
      <c r="AZ78" s="677"/>
      <c r="BA78" s="677"/>
      <c r="BB78" s="677"/>
      <c r="BC78" s="677"/>
      <c r="BD78" s="677"/>
      <c r="BE78" s="677"/>
      <c r="BF78" s="677"/>
      <c r="BG78" s="677"/>
      <c r="BH78" s="678"/>
      <c r="BI78" s="684" t="str">
        <f>IFERROR(IFERROR(IF(L23="","",LEFT((CONCATENATE(L22,L23)),(IFERROR((SEARCH("(",(CONCATENATE(L22,L23)),1)),0)-1))),IF(L23="","",LEFT((CONCATENATE(L22,L23)),(IFERROR((SEARCH("（",(CONCATENATE(L22,L23)),1)),0)-1)))),CONCATENATE(L22,L23))</f>
        <v/>
      </c>
      <c r="BJ78" s="685"/>
      <c r="BK78" s="685"/>
      <c r="BL78" s="685"/>
      <c r="BM78" s="685"/>
      <c r="BN78" s="685"/>
      <c r="BO78" s="685"/>
      <c r="BP78" s="685"/>
      <c r="BQ78" s="685"/>
      <c r="BR78" s="685"/>
      <c r="BS78" s="685"/>
      <c r="BT78" s="685"/>
      <c r="BU78" s="685"/>
      <c r="BV78" s="685"/>
      <c r="BW78" s="685"/>
      <c r="BX78" s="685"/>
      <c r="BY78" s="685"/>
      <c r="BZ78" s="686"/>
      <c r="CA78" s="684" t="str">
        <f>IFERROR(IFERROR(IF(L45="","",LEFT((CONCATENATE(L44,L45)),(IFERROR((SEARCH("(",(CONCATENATE(L44,L45)),1)),0)-1))),IF(L45="","",LEFT((CONCATENATE(L44,L45)),(IFERROR((SEARCH("（",(CONCATENATE(L44,L45)),1)),0)-1)))),CONCATENATE(L44,L45))</f>
        <v/>
      </c>
      <c r="CB78" s="690"/>
      <c r="CC78" s="690"/>
      <c r="CD78" s="690"/>
      <c r="CE78" s="690"/>
      <c r="CF78" s="690"/>
      <c r="CG78" s="690"/>
      <c r="CH78" s="690"/>
      <c r="CI78" s="690"/>
      <c r="CJ78" s="690"/>
      <c r="CK78" s="690"/>
      <c r="CL78" s="690"/>
      <c r="CM78" s="690"/>
      <c r="CN78" s="690"/>
      <c r="CO78" s="690"/>
      <c r="CP78" s="690"/>
      <c r="CQ78" s="690"/>
      <c r="CR78" s="691"/>
      <c r="CS78" s="81"/>
      <c r="CT78" s="103"/>
      <c r="CU78" s="103"/>
      <c r="CV78" s="103"/>
      <c r="CW78" s="103"/>
    </row>
    <row r="79" spans="4:101" customFormat="1" ht="39.9" customHeight="1" thickBot="1" x14ac:dyDescent="0.25">
      <c r="E79" s="670"/>
      <c r="F79" s="671"/>
      <c r="G79" s="671"/>
      <c r="H79" s="671"/>
      <c r="I79" s="671"/>
      <c r="J79" s="671"/>
      <c r="K79" s="671"/>
      <c r="L79" s="671"/>
      <c r="M79" s="671"/>
      <c r="N79" s="671"/>
      <c r="O79" s="671"/>
      <c r="P79" s="671"/>
      <c r="Q79" s="671"/>
      <c r="R79" s="671"/>
      <c r="S79" s="671"/>
      <c r="T79" s="671"/>
      <c r="U79" s="671"/>
      <c r="V79" s="671"/>
      <c r="W79" s="671"/>
      <c r="X79" s="672"/>
      <c r="Y79" s="693" t="s">
        <v>485</v>
      </c>
      <c r="Z79" s="694"/>
      <c r="AA79" s="694"/>
      <c r="AB79" s="694"/>
      <c r="AC79" s="694"/>
      <c r="AD79" s="694"/>
      <c r="AE79" s="694"/>
      <c r="AF79" s="694"/>
      <c r="AG79" s="694"/>
      <c r="AH79" s="694"/>
      <c r="AI79" s="694"/>
      <c r="AJ79" s="694"/>
      <c r="AK79" s="694"/>
      <c r="AL79" s="694"/>
      <c r="AM79" s="694"/>
      <c r="AN79" s="694"/>
      <c r="AO79" s="694"/>
      <c r="AP79" s="695"/>
      <c r="AQ79" s="696" t="s">
        <v>484</v>
      </c>
      <c r="AR79" s="697"/>
      <c r="AS79" s="697"/>
      <c r="AT79" s="697"/>
      <c r="AU79" s="697"/>
      <c r="AV79" s="697"/>
      <c r="AW79" s="697"/>
      <c r="AX79" s="697"/>
      <c r="AY79" s="697"/>
      <c r="AZ79" s="697"/>
      <c r="BA79" s="697"/>
      <c r="BB79" s="697"/>
      <c r="BC79" s="697"/>
      <c r="BD79" s="697"/>
      <c r="BE79" s="697"/>
      <c r="BF79" s="697"/>
      <c r="BG79" s="697"/>
      <c r="BH79" s="698"/>
      <c r="BI79" s="687"/>
      <c r="BJ79" s="688"/>
      <c r="BK79" s="688"/>
      <c r="BL79" s="688"/>
      <c r="BM79" s="688"/>
      <c r="BN79" s="688"/>
      <c r="BO79" s="688"/>
      <c r="BP79" s="688"/>
      <c r="BQ79" s="688"/>
      <c r="BR79" s="688"/>
      <c r="BS79" s="688"/>
      <c r="BT79" s="688"/>
      <c r="BU79" s="688"/>
      <c r="BV79" s="688"/>
      <c r="BW79" s="688"/>
      <c r="BX79" s="688"/>
      <c r="BY79" s="688"/>
      <c r="BZ79" s="689"/>
      <c r="CA79" s="687"/>
      <c r="CB79" s="688"/>
      <c r="CC79" s="688"/>
      <c r="CD79" s="688"/>
      <c r="CE79" s="688"/>
      <c r="CF79" s="688"/>
      <c r="CG79" s="688"/>
      <c r="CH79" s="688"/>
      <c r="CI79" s="688"/>
      <c r="CJ79" s="688"/>
      <c r="CK79" s="688"/>
      <c r="CL79" s="688"/>
      <c r="CM79" s="688"/>
      <c r="CN79" s="688"/>
      <c r="CO79" s="688"/>
      <c r="CP79" s="688"/>
      <c r="CQ79" s="688"/>
      <c r="CR79" s="692"/>
      <c r="CS79" s="81"/>
      <c r="CT79" s="103"/>
      <c r="CU79" s="103"/>
      <c r="CV79" s="103"/>
      <c r="CW79" s="103"/>
    </row>
    <row r="80" spans="4:101" customFormat="1" ht="30.9" customHeight="1" x14ac:dyDescent="0.2">
      <c r="E80" s="450" t="s">
        <v>390</v>
      </c>
      <c r="F80" s="451"/>
      <c r="G80" s="451"/>
      <c r="H80" s="451"/>
      <c r="I80" s="451"/>
      <c r="J80" s="451"/>
      <c r="K80" s="451"/>
      <c r="L80" s="451"/>
      <c r="M80" s="451"/>
      <c r="N80" s="451"/>
      <c r="O80" s="451"/>
      <c r="P80" s="451"/>
      <c r="Q80" s="451"/>
      <c r="R80" s="451"/>
      <c r="S80" s="451"/>
      <c r="T80" s="451"/>
      <c r="U80" s="451"/>
      <c r="V80" s="451"/>
      <c r="W80" s="451"/>
      <c r="X80" s="452"/>
      <c r="Y80" s="1414"/>
      <c r="Z80" s="1415"/>
      <c r="AA80" s="1415"/>
      <c r="AB80" s="1415"/>
      <c r="AC80" s="1415"/>
      <c r="AD80" s="1415"/>
      <c r="AE80" s="1415"/>
      <c r="AF80" s="1415"/>
      <c r="AG80" s="1415"/>
      <c r="AH80" s="1415"/>
      <c r="AI80" s="1415"/>
      <c r="AJ80" s="1415"/>
      <c r="AK80" s="1415"/>
      <c r="AL80" s="1415"/>
      <c r="AM80" s="1415"/>
      <c r="AN80" s="1415"/>
      <c r="AO80" s="1415"/>
      <c r="AP80" s="1416"/>
      <c r="AQ80" s="1414"/>
      <c r="AR80" s="1415"/>
      <c r="AS80" s="1415"/>
      <c r="AT80" s="1415"/>
      <c r="AU80" s="1415"/>
      <c r="AV80" s="1415"/>
      <c r="AW80" s="1415"/>
      <c r="AX80" s="1415"/>
      <c r="AY80" s="1415"/>
      <c r="AZ80" s="1415"/>
      <c r="BA80" s="1415"/>
      <c r="BB80" s="1415"/>
      <c r="BC80" s="1415"/>
      <c r="BD80" s="1415"/>
      <c r="BE80" s="1415"/>
      <c r="BF80" s="1415"/>
      <c r="BG80" s="1415"/>
      <c r="BH80" s="1416"/>
      <c r="BI80" s="386" t="str">
        <f>IF(CV80=TRUE,"",SUM(BI81:BZ86))</f>
        <v/>
      </c>
      <c r="BJ80" s="387"/>
      <c r="BK80" s="387"/>
      <c r="BL80" s="387"/>
      <c r="BM80" s="387"/>
      <c r="BN80" s="387"/>
      <c r="BO80" s="387"/>
      <c r="BP80" s="387"/>
      <c r="BQ80" s="387"/>
      <c r="BR80" s="387"/>
      <c r="BS80" s="387"/>
      <c r="BT80" s="387"/>
      <c r="BU80" s="387"/>
      <c r="BV80" s="387"/>
      <c r="BW80" s="387"/>
      <c r="BX80" s="387"/>
      <c r="BY80" s="387"/>
      <c r="BZ80" s="479"/>
      <c r="CA80" s="386" t="str">
        <f>IF(CW80=TRUE,"",SUM(CA81:CR86))</f>
        <v/>
      </c>
      <c r="CB80" s="387"/>
      <c r="CC80" s="387"/>
      <c r="CD80" s="387"/>
      <c r="CE80" s="387"/>
      <c r="CF80" s="387"/>
      <c r="CG80" s="387"/>
      <c r="CH80" s="387"/>
      <c r="CI80" s="387"/>
      <c r="CJ80" s="387"/>
      <c r="CK80" s="387"/>
      <c r="CL80" s="387"/>
      <c r="CM80" s="387"/>
      <c r="CN80" s="387"/>
      <c r="CO80" s="387"/>
      <c r="CP80" s="387"/>
      <c r="CQ80" s="387"/>
      <c r="CR80" s="388"/>
      <c r="CS80" s="81"/>
      <c r="CT80" s="103"/>
      <c r="CU80" s="103"/>
      <c r="CV80" s="103" t="b">
        <f>AND(BI81="",BI82="",BI83="",BI84="",BI85="",BI86="")</f>
        <v>1</v>
      </c>
      <c r="CW80" s="103" t="b">
        <f>AND(CA81="",CA82="",CA83="",CA84="",CA85="",CA86="")</f>
        <v>1</v>
      </c>
    </row>
    <row r="81" spans="5:101" customFormat="1" ht="30.9" customHeight="1" x14ac:dyDescent="0.2">
      <c r="E81" s="426" t="s">
        <v>391</v>
      </c>
      <c r="F81" s="427"/>
      <c r="G81" s="428"/>
      <c r="H81" s="402" t="s">
        <v>392</v>
      </c>
      <c r="I81" s="403"/>
      <c r="J81" s="403"/>
      <c r="K81" s="403" t="s">
        <v>393</v>
      </c>
      <c r="L81" s="403"/>
      <c r="M81" s="403"/>
      <c r="N81" s="403"/>
      <c r="O81" s="403"/>
      <c r="P81" s="403"/>
      <c r="Q81" s="403"/>
      <c r="R81" s="403"/>
      <c r="S81" s="403"/>
      <c r="T81" s="403"/>
      <c r="U81" s="403"/>
      <c r="V81" s="403"/>
      <c r="W81" s="403"/>
      <c r="X81" s="404"/>
      <c r="Y81" s="1417"/>
      <c r="Z81" s="1418"/>
      <c r="AA81" s="1418"/>
      <c r="AB81" s="1418"/>
      <c r="AC81" s="1418"/>
      <c r="AD81" s="1418"/>
      <c r="AE81" s="1418"/>
      <c r="AF81" s="1418"/>
      <c r="AG81" s="1418"/>
      <c r="AH81" s="1418"/>
      <c r="AI81" s="1418"/>
      <c r="AJ81" s="1418"/>
      <c r="AK81" s="1418"/>
      <c r="AL81" s="1418"/>
      <c r="AM81" s="1418"/>
      <c r="AN81" s="1418"/>
      <c r="AO81" s="1418"/>
      <c r="AP81" s="1419"/>
      <c r="AQ81" s="1417"/>
      <c r="AR81" s="1418"/>
      <c r="AS81" s="1418"/>
      <c r="AT81" s="1418"/>
      <c r="AU81" s="1418"/>
      <c r="AV81" s="1418"/>
      <c r="AW81" s="1418"/>
      <c r="AX81" s="1418"/>
      <c r="AY81" s="1418"/>
      <c r="AZ81" s="1418"/>
      <c r="BA81" s="1418"/>
      <c r="BB81" s="1418"/>
      <c r="BC81" s="1418"/>
      <c r="BD81" s="1418"/>
      <c r="BE81" s="1418"/>
      <c r="BF81" s="1418"/>
      <c r="BG81" s="1418"/>
      <c r="BH81" s="1419"/>
      <c r="BI81" s="643"/>
      <c r="BJ81" s="644"/>
      <c r="BK81" s="644"/>
      <c r="BL81" s="644"/>
      <c r="BM81" s="644"/>
      <c r="BN81" s="644"/>
      <c r="BO81" s="644"/>
      <c r="BP81" s="644"/>
      <c r="BQ81" s="644"/>
      <c r="BR81" s="644"/>
      <c r="BS81" s="644"/>
      <c r="BT81" s="644"/>
      <c r="BU81" s="644"/>
      <c r="BV81" s="644"/>
      <c r="BW81" s="644"/>
      <c r="BX81" s="644"/>
      <c r="BY81" s="644"/>
      <c r="BZ81" s="645"/>
      <c r="CA81" s="643"/>
      <c r="CB81" s="644"/>
      <c r="CC81" s="644"/>
      <c r="CD81" s="644"/>
      <c r="CE81" s="644"/>
      <c r="CF81" s="644"/>
      <c r="CG81" s="644"/>
      <c r="CH81" s="644"/>
      <c r="CI81" s="644"/>
      <c r="CJ81" s="644"/>
      <c r="CK81" s="644"/>
      <c r="CL81" s="644"/>
      <c r="CM81" s="644"/>
      <c r="CN81" s="644"/>
      <c r="CO81" s="644"/>
      <c r="CP81" s="644"/>
      <c r="CQ81" s="644"/>
      <c r="CR81" s="646"/>
      <c r="CS81" s="81"/>
      <c r="CT81" s="103"/>
      <c r="CU81" s="103"/>
      <c r="CV81" s="103"/>
      <c r="CW81" s="103"/>
    </row>
    <row r="82" spans="5:101" customFormat="1" ht="30.9" customHeight="1" x14ac:dyDescent="0.2">
      <c r="E82" s="429"/>
      <c r="F82" s="430"/>
      <c r="G82" s="431"/>
      <c r="H82" s="435" t="s">
        <v>57</v>
      </c>
      <c r="I82" s="436"/>
      <c r="J82" s="436"/>
      <c r="K82" s="436" t="s">
        <v>394</v>
      </c>
      <c r="L82" s="436"/>
      <c r="M82" s="436"/>
      <c r="N82" s="436"/>
      <c r="O82" s="436"/>
      <c r="P82" s="436"/>
      <c r="Q82" s="436"/>
      <c r="R82" s="436"/>
      <c r="S82" s="436"/>
      <c r="T82" s="436"/>
      <c r="U82" s="436"/>
      <c r="V82" s="436"/>
      <c r="W82" s="436"/>
      <c r="X82" s="477"/>
      <c r="Y82" s="1420"/>
      <c r="Z82" s="1421"/>
      <c r="AA82" s="1421"/>
      <c r="AB82" s="1421"/>
      <c r="AC82" s="1421"/>
      <c r="AD82" s="1421"/>
      <c r="AE82" s="1421"/>
      <c r="AF82" s="1421"/>
      <c r="AG82" s="1421"/>
      <c r="AH82" s="1421"/>
      <c r="AI82" s="1421"/>
      <c r="AJ82" s="1421"/>
      <c r="AK82" s="1421"/>
      <c r="AL82" s="1421"/>
      <c r="AM82" s="1421"/>
      <c r="AN82" s="1421"/>
      <c r="AO82" s="1421"/>
      <c r="AP82" s="1422"/>
      <c r="AQ82" s="1420"/>
      <c r="AR82" s="1421"/>
      <c r="AS82" s="1421"/>
      <c r="AT82" s="1421"/>
      <c r="AU82" s="1421"/>
      <c r="AV82" s="1421"/>
      <c r="AW82" s="1421"/>
      <c r="AX82" s="1421"/>
      <c r="AY82" s="1421"/>
      <c r="AZ82" s="1421"/>
      <c r="BA82" s="1421"/>
      <c r="BB82" s="1421"/>
      <c r="BC82" s="1421"/>
      <c r="BD82" s="1421"/>
      <c r="BE82" s="1421"/>
      <c r="BF82" s="1421"/>
      <c r="BG82" s="1421"/>
      <c r="BH82" s="1422"/>
      <c r="BI82" s="389"/>
      <c r="BJ82" s="390"/>
      <c r="BK82" s="390"/>
      <c r="BL82" s="390"/>
      <c r="BM82" s="390"/>
      <c r="BN82" s="390"/>
      <c r="BO82" s="390"/>
      <c r="BP82" s="390"/>
      <c r="BQ82" s="390"/>
      <c r="BR82" s="390"/>
      <c r="BS82" s="390"/>
      <c r="BT82" s="390"/>
      <c r="BU82" s="390"/>
      <c r="BV82" s="390"/>
      <c r="BW82" s="390"/>
      <c r="BX82" s="390"/>
      <c r="BY82" s="390"/>
      <c r="BZ82" s="478"/>
      <c r="CA82" s="389"/>
      <c r="CB82" s="390"/>
      <c r="CC82" s="390"/>
      <c r="CD82" s="390"/>
      <c r="CE82" s="390"/>
      <c r="CF82" s="390"/>
      <c r="CG82" s="390"/>
      <c r="CH82" s="390"/>
      <c r="CI82" s="390"/>
      <c r="CJ82" s="390"/>
      <c r="CK82" s="390"/>
      <c r="CL82" s="390"/>
      <c r="CM82" s="390"/>
      <c r="CN82" s="390"/>
      <c r="CO82" s="390"/>
      <c r="CP82" s="390"/>
      <c r="CQ82" s="390"/>
      <c r="CR82" s="391"/>
      <c r="CS82" s="81"/>
      <c r="CT82" s="103"/>
      <c r="CU82" s="103"/>
      <c r="CV82" s="103"/>
      <c r="CW82" s="103"/>
    </row>
    <row r="83" spans="5:101" customFormat="1" ht="30.9" customHeight="1" x14ac:dyDescent="0.2">
      <c r="E83" s="429"/>
      <c r="F83" s="430"/>
      <c r="G83" s="431"/>
      <c r="H83" s="435" t="s">
        <v>59</v>
      </c>
      <c r="I83" s="436"/>
      <c r="J83" s="436"/>
      <c r="K83" s="436" t="s">
        <v>395</v>
      </c>
      <c r="L83" s="436"/>
      <c r="M83" s="436"/>
      <c r="N83" s="436"/>
      <c r="O83" s="436"/>
      <c r="P83" s="436"/>
      <c r="Q83" s="436"/>
      <c r="R83" s="436"/>
      <c r="S83" s="436"/>
      <c r="T83" s="436"/>
      <c r="U83" s="436"/>
      <c r="V83" s="436"/>
      <c r="W83" s="436"/>
      <c r="X83" s="477"/>
      <c r="Y83" s="1420"/>
      <c r="Z83" s="1421"/>
      <c r="AA83" s="1421"/>
      <c r="AB83" s="1421"/>
      <c r="AC83" s="1421"/>
      <c r="AD83" s="1421"/>
      <c r="AE83" s="1421"/>
      <c r="AF83" s="1421"/>
      <c r="AG83" s="1421"/>
      <c r="AH83" s="1421"/>
      <c r="AI83" s="1421"/>
      <c r="AJ83" s="1421"/>
      <c r="AK83" s="1421"/>
      <c r="AL83" s="1421"/>
      <c r="AM83" s="1421"/>
      <c r="AN83" s="1421"/>
      <c r="AO83" s="1421"/>
      <c r="AP83" s="1422"/>
      <c r="AQ83" s="1420"/>
      <c r="AR83" s="1421"/>
      <c r="AS83" s="1421"/>
      <c r="AT83" s="1421"/>
      <c r="AU83" s="1421"/>
      <c r="AV83" s="1421"/>
      <c r="AW83" s="1421"/>
      <c r="AX83" s="1421"/>
      <c r="AY83" s="1421"/>
      <c r="AZ83" s="1421"/>
      <c r="BA83" s="1421"/>
      <c r="BB83" s="1421"/>
      <c r="BC83" s="1421"/>
      <c r="BD83" s="1421"/>
      <c r="BE83" s="1421"/>
      <c r="BF83" s="1421"/>
      <c r="BG83" s="1421"/>
      <c r="BH83" s="1422"/>
      <c r="BI83" s="389"/>
      <c r="BJ83" s="390"/>
      <c r="BK83" s="390"/>
      <c r="BL83" s="390"/>
      <c r="BM83" s="390"/>
      <c r="BN83" s="390"/>
      <c r="BO83" s="390"/>
      <c r="BP83" s="390"/>
      <c r="BQ83" s="390"/>
      <c r="BR83" s="390"/>
      <c r="BS83" s="390"/>
      <c r="BT83" s="390"/>
      <c r="BU83" s="390"/>
      <c r="BV83" s="390"/>
      <c r="BW83" s="390"/>
      <c r="BX83" s="390"/>
      <c r="BY83" s="390"/>
      <c r="BZ83" s="478"/>
      <c r="CA83" s="389"/>
      <c r="CB83" s="390"/>
      <c r="CC83" s="390"/>
      <c r="CD83" s="390"/>
      <c r="CE83" s="390"/>
      <c r="CF83" s="390"/>
      <c r="CG83" s="390"/>
      <c r="CH83" s="390"/>
      <c r="CI83" s="390"/>
      <c r="CJ83" s="390"/>
      <c r="CK83" s="390"/>
      <c r="CL83" s="390"/>
      <c r="CM83" s="390"/>
      <c r="CN83" s="390"/>
      <c r="CO83" s="390"/>
      <c r="CP83" s="390"/>
      <c r="CQ83" s="390"/>
      <c r="CR83" s="391"/>
      <c r="CS83" s="81"/>
      <c r="CT83" s="103"/>
      <c r="CU83" s="103"/>
      <c r="CV83" s="103"/>
      <c r="CW83" s="103"/>
    </row>
    <row r="84" spans="5:101" customFormat="1" ht="30.9" customHeight="1" x14ac:dyDescent="0.2">
      <c r="E84" s="429"/>
      <c r="F84" s="430"/>
      <c r="G84" s="431"/>
      <c r="H84" s="435" t="s">
        <v>84</v>
      </c>
      <c r="I84" s="436"/>
      <c r="J84" s="436"/>
      <c r="K84" s="436" t="s">
        <v>396</v>
      </c>
      <c r="L84" s="436"/>
      <c r="M84" s="436"/>
      <c r="N84" s="436"/>
      <c r="O84" s="436"/>
      <c r="P84" s="436"/>
      <c r="Q84" s="436"/>
      <c r="R84" s="436"/>
      <c r="S84" s="436"/>
      <c r="T84" s="436"/>
      <c r="U84" s="436"/>
      <c r="V84" s="436"/>
      <c r="W84" s="436"/>
      <c r="X84" s="477"/>
      <c r="Y84" s="1420"/>
      <c r="Z84" s="1421"/>
      <c r="AA84" s="1421"/>
      <c r="AB84" s="1421"/>
      <c r="AC84" s="1421"/>
      <c r="AD84" s="1421"/>
      <c r="AE84" s="1421"/>
      <c r="AF84" s="1421"/>
      <c r="AG84" s="1421"/>
      <c r="AH84" s="1421"/>
      <c r="AI84" s="1421"/>
      <c r="AJ84" s="1421"/>
      <c r="AK84" s="1421"/>
      <c r="AL84" s="1421"/>
      <c r="AM84" s="1421"/>
      <c r="AN84" s="1421"/>
      <c r="AO84" s="1421"/>
      <c r="AP84" s="1422"/>
      <c r="AQ84" s="1420"/>
      <c r="AR84" s="1421"/>
      <c r="AS84" s="1421"/>
      <c r="AT84" s="1421"/>
      <c r="AU84" s="1421"/>
      <c r="AV84" s="1421"/>
      <c r="AW84" s="1421"/>
      <c r="AX84" s="1421"/>
      <c r="AY84" s="1421"/>
      <c r="AZ84" s="1421"/>
      <c r="BA84" s="1421"/>
      <c r="BB84" s="1421"/>
      <c r="BC84" s="1421"/>
      <c r="BD84" s="1421"/>
      <c r="BE84" s="1421"/>
      <c r="BF84" s="1421"/>
      <c r="BG84" s="1421"/>
      <c r="BH84" s="1422"/>
      <c r="BI84" s="389"/>
      <c r="BJ84" s="390"/>
      <c r="BK84" s="390"/>
      <c r="BL84" s="390"/>
      <c r="BM84" s="390"/>
      <c r="BN84" s="390"/>
      <c r="BO84" s="390"/>
      <c r="BP84" s="390"/>
      <c r="BQ84" s="390"/>
      <c r="BR84" s="390"/>
      <c r="BS84" s="390"/>
      <c r="BT84" s="390"/>
      <c r="BU84" s="390"/>
      <c r="BV84" s="390"/>
      <c r="BW84" s="390"/>
      <c r="BX84" s="390"/>
      <c r="BY84" s="390"/>
      <c r="BZ84" s="478"/>
      <c r="CA84" s="389"/>
      <c r="CB84" s="390"/>
      <c r="CC84" s="390"/>
      <c r="CD84" s="390"/>
      <c r="CE84" s="390"/>
      <c r="CF84" s="390"/>
      <c r="CG84" s="390"/>
      <c r="CH84" s="390"/>
      <c r="CI84" s="390"/>
      <c r="CJ84" s="390"/>
      <c r="CK84" s="390"/>
      <c r="CL84" s="390"/>
      <c r="CM84" s="390"/>
      <c r="CN84" s="390"/>
      <c r="CO84" s="390"/>
      <c r="CP84" s="390"/>
      <c r="CQ84" s="390"/>
      <c r="CR84" s="391"/>
      <c r="CS84" s="81"/>
      <c r="CT84" s="103"/>
      <c r="CU84" s="103"/>
      <c r="CV84" s="103"/>
      <c r="CW84" s="103"/>
    </row>
    <row r="85" spans="5:101" customFormat="1" ht="30.9" customHeight="1" x14ac:dyDescent="0.2">
      <c r="E85" s="429"/>
      <c r="F85" s="430"/>
      <c r="G85" s="431"/>
      <c r="H85" s="435" t="s">
        <v>129</v>
      </c>
      <c r="I85" s="436"/>
      <c r="J85" s="436"/>
      <c r="K85" s="436" t="s">
        <v>397</v>
      </c>
      <c r="L85" s="436"/>
      <c r="M85" s="436"/>
      <c r="N85" s="436"/>
      <c r="O85" s="436"/>
      <c r="P85" s="436"/>
      <c r="Q85" s="436"/>
      <c r="R85" s="436"/>
      <c r="S85" s="436"/>
      <c r="T85" s="436"/>
      <c r="U85" s="436"/>
      <c r="V85" s="436"/>
      <c r="W85" s="436"/>
      <c r="X85" s="477"/>
      <c r="Y85" s="1420"/>
      <c r="Z85" s="1421"/>
      <c r="AA85" s="1421"/>
      <c r="AB85" s="1421"/>
      <c r="AC85" s="1421"/>
      <c r="AD85" s="1421"/>
      <c r="AE85" s="1421"/>
      <c r="AF85" s="1421"/>
      <c r="AG85" s="1421"/>
      <c r="AH85" s="1421"/>
      <c r="AI85" s="1421"/>
      <c r="AJ85" s="1421"/>
      <c r="AK85" s="1421"/>
      <c r="AL85" s="1421"/>
      <c r="AM85" s="1421"/>
      <c r="AN85" s="1421"/>
      <c r="AO85" s="1421"/>
      <c r="AP85" s="1422"/>
      <c r="AQ85" s="1420"/>
      <c r="AR85" s="1421"/>
      <c r="AS85" s="1421"/>
      <c r="AT85" s="1421"/>
      <c r="AU85" s="1421"/>
      <c r="AV85" s="1421"/>
      <c r="AW85" s="1421"/>
      <c r="AX85" s="1421"/>
      <c r="AY85" s="1421"/>
      <c r="AZ85" s="1421"/>
      <c r="BA85" s="1421"/>
      <c r="BB85" s="1421"/>
      <c r="BC85" s="1421"/>
      <c r="BD85" s="1421"/>
      <c r="BE85" s="1421"/>
      <c r="BF85" s="1421"/>
      <c r="BG85" s="1421"/>
      <c r="BH85" s="1422"/>
      <c r="BI85" s="389"/>
      <c r="BJ85" s="390"/>
      <c r="BK85" s="390"/>
      <c r="BL85" s="390"/>
      <c r="BM85" s="390"/>
      <c r="BN85" s="390"/>
      <c r="BO85" s="390"/>
      <c r="BP85" s="390"/>
      <c r="BQ85" s="390"/>
      <c r="BR85" s="390"/>
      <c r="BS85" s="390"/>
      <c r="BT85" s="390"/>
      <c r="BU85" s="390"/>
      <c r="BV85" s="390"/>
      <c r="BW85" s="390"/>
      <c r="BX85" s="390"/>
      <c r="BY85" s="390"/>
      <c r="BZ85" s="478"/>
      <c r="CA85" s="389"/>
      <c r="CB85" s="390"/>
      <c r="CC85" s="390"/>
      <c r="CD85" s="390"/>
      <c r="CE85" s="390"/>
      <c r="CF85" s="390"/>
      <c r="CG85" s="390"/>
      <c r="CH85" s="390"/>
      <c r="CI85" s="390"/>
      <c r="CJ85" s="390"/>
      <c r="CK85" s="390"/>
      <c r="CL85" s="390"/>
      <c r="CM85" s="390"/>
      <c r="CN85" s="390"/>
      <c r="CO85" s="390"/>
      <c r="CP85" s="390"/>
      <c r="CQ85" s="390"/>
      <c r="CR85" s="391"/>
      <c r="CS85" s="81"/>
      <c r="CT85" s="103"/>
      <c r="CU85" s="103"/>
      <c r="CV85" s="103"/>
      <c r="CW85" s="103"/>
    </row>
    <row r="86" spans="5:101" customFormat="1" ht="30.9" customHeight="1" thickBot="1" x14ac:dyDescent="0.25">
      <c r="E86" s="432"/>
      <c r="F86" s="433"/>
      <c r="G86" s="434"/>
      <c r="H86" s="734" t="s">
        <v>130</v>
      </c>
      <c r="I86" s="735"/>
      <c r="J86" s="735"/>
      <c r="K86" s="735" t="s">
        <v>398</v>
      </c>
      <c r="L86" s="735"/>
      <c r="M86" s="735"/>
      <c r="N86" s="735"/>
      <c r="O86" s="735"/>
      <c r="P86" s="735"/>
      <c r="Q86" s="735"/>
      <c r="R86" s="735"/>
      <c r="S86" s="735"/>
      <c r="T86" s="735"/>
      <c r="U86" s="735"/>
      <c r="V86" s="735"/>
      <c r="W86" s="735"/>
      <c r="X86" s="736"/>
      <c r="Y86" s="1423"/>
      <c r="Z86" s="1424"/>
      <c r="AA86" s="1424"/>
      <c r="AB86" s="1424"/>
      <c r="AC86" s="1424"/>
      <c r="AD86" s="1424"/>
      <c r="AE86" s="1424"/>
      <c r="AF86" s="1424"/>
      <c r="AG86" s="1424"/>
      <c r="AH86" s="1424"/>
      <c r="AI86" s="1424"/>
      <c r="AJ86" s="1424"/>
      <c r="AK86" s="1424"/>
      <c r="AL86" s="1424"/>
      <c r="AM86" s="1424"/>
      <c r="AN86" s="1424"/>
      <c r="AO86" s="1424"/>
      <c r="AP86" s="1425"/>
      <c r="AQ86" s="1423"/>
      <c r="AR86" s="1424"/>
      <c r="AS86" s="1424"/>
      <c r="AT86" s="1424"/>
      <c r="AU86" s="1424"/>
      <c r="AV86" s="1424"/>
      <c r="AW86" s="1424"/>
      <c r="AX86" s="1424"/>
      <c r="AY86" s="1424"/>
      <c r="AZ86" s="1424"/>
      <c r="BA86" s="1424"/>
      <c r="BB86" s="1424"/>
      <c r="BC86" s="1424"/>
      <c r="BD86" s="1424"/>
      <c r="BE86" s="1424"/>
      <c r="BF86" s="1424"/>
      <c r="BG86" s="1424"/>
      <c r="BH86" s="1425"/>
      <c r="BI86" s="737"/>
      <c r="BJ86" s="738"/>
      <c r="BK86" s="738"/>
      <c r="BL86" s="738"/>
      <c r="BM86" s="738"/>
      <c r="BN86" s="738"/>
      <c r="BO86" s="738"/>
      <c r="BP86" s="738"/>
      <c r="BQ86" s="738"/>
      <c r="BR86" s="738"/>
      <c r="BS86" s="738"/>
      <c r="BT86" s="738"/>
      <c r="BU86" s="738"/>
      <c r="BV86" s="738"/>
      <c r="BW86" s="738"/>
      <c r="BX86" s="738"/>
      <c r="BY86" s="738"/>
      <c r="BZ86" s="739"/>
      <c r="CA86" s="737"/>
      <c r="CB86" s="738"/>
      <c r="CC86" s="738"/>
      <c r="CD86" s="738"/>
      <c r="CE86" s="738"/>
      <c r="CF86" s="738"/>
      <c r="CG86" s="738"/>
      <c r="CH86" s="738"/>
      <c r="CI86" s="738"/>
      <c r="CJ86" s="738"/>
      <c r="CK86" s="738"/>
      <c r="CL86" s="738"/>
      <c r="CM86" s="738"/>
      <c r="CN86" s="738"/>
      <c r="CO86" s="738"/>
      <c r="CP86" s="738"/>
      <c r="CQ86" s="738"/>
      <c r="CR86" s="740"/>
      <c r="CS86" s="81"/>
      <c r="CT86" s="103"/>
      <c r="CU86" s="103"/>
      <c r="CV86" s="103"/>
      <c r="CW86" s="103"/>
    </row>
    <row r="87" spans="5:101" customFormat="1" ht="30.9" customHeight="1" x14ac:dyDescent="0.2">
      <c r="E87" s="450" t="s">
        <v>399</v>
      </c>
      <c r="F87" s="451"/>
      <c r="G87" s="451"/>
      <c r="H87" s="451"/>
      <c r="I87" s="451"/>
      <c r="J87" s="451"/>
      <c r="K87" s="451"/>
      <c r="L87" s="451"/>
      <c r="M87" s="451"/>
      <c r="N87" s="451"/>
      <c r="O87" s="451"/>
      <c r="P87" s="451"/>
      <c r="Q87" s="451"/>
      <c r="R87" s="451"/>
      <c r="S87" s="451"/>
      <c r="T87" s="451"/>
      <c r="U87" s="451"/>
      <c r="V87" s="451"/>
      <c r="W87" s="451"/>
      <c r="X87" s="452"/>
      <c r="Y87" s="1414"/>
      <c r="Z87" s="1415"/>
      <c r="AA87" s="1415"/>
      <c r="AB87" s="1415"/>
      <c r="AC87" s="1415"/>
      <c r="AD87" s="1415"/>
      <c r="AE87" s="1415"/>
      <c r="AF87" s="1415"/>
      <c r="AG87" s="1415"/>
      <c r="AH87" s="1415"/>
      <c r="AI87" s="1415"/>
      <c r="AJ87" s="1415"/>
      <c r="AK87" s="1415"/>
      <c r="AL87" s="1415"/>
      <c r="AM87" s="1415"/>
      <c r="AN87" s="1415"/>
      <c r="AO87" s="1415"/>
      <c r="AP87" s="1416"/>
      <c r="AQ87" s="1414"/>
      <c r="AR87" s="1415"/>
      <c r="AS87" s="1415"/>
      <c r="AT87" s="1415"/>
      <c r="AU87" s="1415"/>
      <c r="AV87" s="1415"/>
      <c r="AW87" s="1415"/>
      <c r="AX87" s="1415"/>
      <c r="AY87" s="1415"/>
      <c r="AZ87" s="1415"/>
      <c r="BA87" s="1415"/>
      <c r="BB87" s="1415"/>
      <c r="BC87" s="1415"/>
      <c r="BD87" s="1415"/>
      <c r="BE87" s="1415"/>
      <c r="BF87" s="1415"/>
      <c r="BG87" s="1415"/>
      <c r="BH87" s="1416"/>
      <c r="BI87" s="386" t="str">
        <f>IF(CV87=TRUE,"",SUM(BI88:BZ89))</f>
        <v/>
      </c>
      <c r="BJ87" s="387"/>
      <c r="BK87" s="387"/>
      <c r="BL87" s="387"/>
      <c r="BM87" s="387"/>
      <c r="BN87" s="387"/>
      <c r="BO87" s="387"/>
      <c r="BP87" s="387"/>
      <c r="BQ87" s="387"/>
      <c r="BR87" s="387"/>
      <c r="BS87" s="387"/>
      <c r="BT87" s="387"/>
      <c r="BU87" s="387"/>
      <c r="BV87" s="387"/>
      <c r="BW87" s="387"/>
      <c r="BX87" s="387"/>
      <c r="BY87" s="387"/>
      <c r="BZ87" s="479"/>
      <c r="CA87" s="386" t="str">
        <f>IF(CW87=TRUE,"",SUM(CA88:CR89))</f>
        <v/>
      </c>
      <c r="CB87" s="387"/>
      <c r="CC87" s="387"/>
      <c r="CD87" s="387"/>
      <c r="CE87" s="387"/>
      <c r="CF87" s="387"/>
      <c r="CG87" s="387"/>
      <c r="CH87" s="387"/>
      <c r="CI87" s="387"/>
      <c r="CJ87" s="387"/>
      <c r="CK87" s="387"/>
      <c r="CL87" s="387"/>
      <c r="CM87" s="387"/>
      <c r="CN87" s="387"/>
      <c r="CO87" s="387"/>
      <c r="CP87" s="387"/>
      <c r="CQ87" s="387"/>
      <c r="CR87" s="388"/>
      <c r="CS87" s="81"/>
      <c r="CT87" s="103"/>
      <c r="CU87" s="103"/>
      <c r="CV87" s="103" t="b">
        <f>AND(BI88="",BI89="")</f>
        <v>1</v>
      </c>
      <c r="CW87" s="103" t="b">
        <f>AND(CA88="",CA89="")</f>
        <v>1</v>
      </c>
    </row>
    <row r="88" spans="5:101" customFormat="1" ht="30.9" customHeight="1" x14ac:dyDescent="0.2">
      <c r="E88" s="426" t="s">
        <v>391</v>
      </c>
      <c r="F88" s="427"/>
      <c r="G88" s="428"/>
      <c r="H88" s="402" t="s">
        <v>392</v>
      </c>
      <c r="I88" s="403"/>
      <c r="J88" s="403"/>
      <c r="K88" s="403" t="s">
        <v>400</v>
      </c>
      <c r="L88" s="403"/>
      <c r="M88" s="403"/>
      <c r="N88" s="403"/>
      <c r="O88" s="403"/>
      <c r="P88" s="403"/>
      <c r="Q88" s="403"/>
      <c r="R88" s="403"/>
      <c r="S88" s="403"/>
      <c r="T88" s="403"/>
      <c r="U88" s="403"/>
      <c r="V88" s="403"/>
      <c r="W88" s="403"/>
      <c r="X88" s="404"/>
      <c r="Y88" s="1417"/>
      <c r="Z88" s="1418"/>
      <c r="AA88" s="1418"/>
      <c r="AB88" s="1418"/>
      <c r="AC88" s="1418"/>
      <c r="AD88" s="1418"/>
      <c r="AE88" s="1418"/>
      <c r="AF88" s="1418"/>
      <c r="AG88" s="1418"/>
      <c r="AH88" s="1418"/>
      <c r="AI88" s="1418"/>
      <c r="AJ88" s="1418"/>
      <c r="AK88" s="1418"/>
      <c r="AL88" s="1418"/>
      <c r="AM88" s="1418"/>
      <c r="AN88" s="1418"/>
      <c r="AO88" s="1418"/>
      <c r="AP88" s="1419"/>
      <c r="AQ88" s="1417"/>
      <c r="AR88" s="1418"/>
      <c r="AS88" s="1418"/>
      <c r="AT88" s="1418"/>
      <c r="AU88" s="1418"/>
      <c r="AV88" s="1418"/>
      <c r="AW88" s="1418"/>
      <c r="AX88" s="1418"/>
      <c r="AY88" s="1418"/>
      <c r="AZ88" s="1418"/>
      <c r="BA88" s="1418"/>
      <c r="BB88" s="1418"/>
      <c r="BC88" s="1418"/>
      <c r="BD88" s="1418"/>
      <c r="BE88" s="1418"/>
      <c r="BF88" s="1418"/>
      <c r="BG88" s="1418"/>
      <c r="BH88" s="1419"/>
      <c r="BI88" s="643"/>
      <c r="BJ88" s="644"/>
      <c r="BK88" s="644"/>
      <c r="BL88" s="644"/>
      <c r="BM88" s="644"/>
      <c r="BN88" s="644"/>
      <c r="BO88" s="644"/>
      <c r="BP88" s="644"/>
      <c r="BQ88" s="644"/>
      <c r="BR88" s="644"/>
      <c r="BS88" s="644"/>
      <c r="BT88" s="644"/>
      <c r="BU88" s="644"/>
      <c r="BV88" s="644"/>
      <c r="BW88" s="644"/>
      <c r="BX88" s="644"/>
      <c r="BY88" s="644"/>
      <c r="BZ88" s="645"/>
      <c r="CA88" s="643"/>
      <c r="CB88" s="644"/>
      <c r="CC88" s="644"/>
      <c r="CD88" s="644"/>
      <c r="CE88" s="644"/>
      <c r="CF88" s="644"/>
      <c r="CG88" s="644"/>
      <c r="CH88" s="644"/>
      <c r="CI88" s="644"/>
      <c r="CJ88" s="644"/>
      <c r="CK88" s="644"/>
      <c r="CL88" s="644"/>
      <c r="CM88" s="644"/>
      <c r="CN88" s="644"/>
      <c r="CO88" s="644"/>
      <c r="CP88" s="644"/>
      <c r="CQ88" s="644"/>
      <c r="CR88" s="646"/>
      <c r="CS88" s="81"/>
      <c r="CT88" s="103"/>
      <c r="CU88" s="103"/>
      <c r="CV88" s="103"/>
      <c r="CW88" s="103"/>
    </row>
    <row r="89" spans="5:101" customFormat="1" ht="30.9" customHeight="1" thickBot="1" x14ac:dyDescent="0.25">
      <c r="E89" s="432"/>
      <c r="F89" s="433"/>
      <c r="G89" s="434"/>
      <c r="H89" s="734" t="s">
        <v>57</v>
      </c>
      <c r="I89" s="735"/>
      <c r="J89" s="735"/>
      <c r="K89" s="771" t="s">
        <v>401</v>
      </c>
      <c r="L89" s="771"/>
      <c r="M89" s="771"/>
      <c r="N89" s="771"/>
      <c r="O89" s="771"/>
      <c r="P89" s="771"/>
      <c r="Q89" s="771"/>
      <c r="R89" s="771"/>
      <c r="S89" s="771"/>
      <c r="T89" s="771"/>
      <c r="U89" s="771"/>
      <c r="V89" s="771"/>
      <c r="W89" s="771"/>
      <c r="X89" s="772"/>
      <c r="Y89" s="1423"/>
      <c r="Z89" s="1424"/>
      <c r="AA89" s="1424"/>
      <c r="AB89" s="1424"/>
      <c r="AC89" s="1424"/>
      <c r="AD89" s="1424"/>
      <c r="AE89" s="1424"/>
      <c r="AF89" s="1424"/>
      <c r="AG89" s="1424"/>
      <c r="AH89" s="1424"/>
      <c r="AI89" s="1424"/>
      <c r="AJ89" s="1424"/>
      <c r="AK89" s="1424"/>
      <c r="AL89" s="1424"/>
      <c r="AM89" s="1424"/>
      <c r="AN89" s="1424"/>
      <c r="AO89" s="1424"/>
      <c r="AP89" s="1425"/>
      <c r="AQ89" s="1423"/>
      <c r="AR89" s="1424"/>
      <c r="AS89" s="1424"/>
      <c r="AT89" s="1424"/>
      <c r="AU89" s="1424"/>
      <c r="AV89" s="1424"/>
      <c r="AW89" s="1424"/>
      <c r="AX89" s="1424"/>
      <c r="AY89" s="1424"/>
      <c r="AZ89" s="1424"/>
      <c r="BA89" s="1424"/>
      <c r="BB89" s="1424"/>
      <c r="BC89" s="1424"/>
      <c r="BD89" s="1424"/>
      <c r="BE89" s="1424"/>
      <c r="BF89" s="1424"/>
      <c r="BG89" s="1424"/>
      <c r="BH89" s="1425"/>
      <c r="BI89" s="737"/>
      <c r="BJ89" s="738"/>
      <c r="BK89" s="738"/>
      <c r="BL89" s="738"/>
      <c r="BM89" s="738"/>
      <c r="BN89" s="738"/>
      <c r="BO89" s="738"/>
      <c r="BP89" s="738"/>
      <c r="BQ89" s="738"/>
      <c r="BR89" s="738"/>
      <c r="BS89" s="738"/>
      <c r="BT89" s="738"/>
      <c r="BU89" s="738"/>
      <c r="BV89" s="738"/>
      <c r="BW89" s="738"/>
      <c r="BX89" s="738"/>
      <c r="BY89" s="738"/>
      <c r="BZ89" s="739"/>
      <c r="CA89" s="737"/>
      <c r="CB89" s="738"/>
      <c r="CC89" s="738"/>
      <c r="CD89" s="738"/>
      <c r="CE89" s="738"/>
      <c r="CF89" s="738"/>
      <c r="CG89" s="738"/>
      <c r="CH89" s="738"/>
      <c r="CI89" s="738"/>
      <c r="CJ89" s="738"/>
      <c r="CK89" s="738"/>
      <c r="CL89" s="738"/>
      <c r="CM89" s="738"/>
      <c r="CN89" s="738"/>
      <c r="CO89" s="738"/>
      <c r="CP89" s="738"/>
      <c r="CQ89" s="738"/>
      <c r="CR89" s="740"/>
      <c r="CS89" s="81"/>
      <c r="CT89" s="103"/>
      <c r="CU89" s="103"/>
      <c r="CV89" s="103"/>
      <c r="CW89" s="103"/>
    </row>
    <row r="90" spans="5:101" customFormat="1" ht="30.9" customHeight="1" thickBot="1" x14ac:dyDescent="0.25">
      <c r="E90" s="764" t="s">
        <v>402</v>
      </c>
      <c r="F90" s="765"/>
      <c r="G90" s="765"/>
      <c r="H90" s="765"/>
      <c r="I90" s="765"/>
      <c r="J90" s="765"/>
      <c r="K90" s="765"/>
      <c r="L90" s="765"/>
      <c r="M90" s="765"/>
      <c r="N90" s="765"/>
      <c r="O90" s="765"/>
      <c r="P90" s="765"/>
      <c r="Q90" s="765"/>
      <c r="R90" s="765"/>
      <c r="S90" s="765"/>
      <c r="T90" s="765"/>
      <c r="U90" s="765"/>
      <c r="V90" s="765"/>
      <c r="W90" s="765"/>
      <c r="X90" s="766"/>
      <c r="Y90" s="1426"/>
      <c r="Z90" s="1427"/>
      <c r="AA90" s="1427"/>
      <c r="AB90" s="1427"/>
      <c r="AC90" s="1427"/>
      <c r="AD90" s="1427"/>
      <c r="AE90" s="1427"/>
      <c r="AF90" s="1427"/>
      <c r="AG90" s="1427"/>
      <c r="AH90" s="1427"/>
      <c r="AI90" s="1427"/>
      <c r="AJ90" s="1427"/>
      <c r="AK90" s="1427"/>
      <c r="AL90" s="1427"/>
      <c r="AM90" s="1427"/>
      <c r="AN90" s="1427"/>
      <c r="AO90" s="1427"/>
      <c r="AP90" s="1428"/>
      <c r="AQ90" s="1426"/>
      <c r="AR90" s="1427"/>
      <c r="AS90" s="1427"/>
      <c r="AT90" s="1427"/>
      <c r="AU90" s="1427"/>
      <c r="AV90" s="1427"/>
      <c r="AW90" s="1427"/>
      <c r="AX90" s="1427"/>
      <c r="AY90" s="1427"/>
      <c r="AZ90" s="1427"/>
      <c r="BA90" s="1427"/>
      <c r="BB90" s="1427"/>
      <c r="BC90" s="1427"/>
      <c r="BD90" s="1427"/>
      <c r="BE90" s="1427"/>
      <c r="BF90" s="1427"/>
      <c r="BG90" s="1427"/>
      <c r="BH90" s="1428"/>
      <c r="BI90" s="655"/>
      <c r="BJ90" s="656"/>
      <c r="BK90" s="656"/>
      <c r="BL90" s="656"/>
      <c r="BM90" s="656"/>
      <c r="BN90" s="656"/>
      <c r="BO90" s="656"/>
      <c r="BP90" s="656"/>
      <c r="BQ90" s="656"/>
      <c r="BR90" s="656"/>
      <c r="BS90" s="656"/>
      <c r="BT90" s="656"/>
      <c r="BU90" s="656"/>
      <c r="BV90" s="656"/>
      <c r="BW90" s="656"/>
      <c r="BX90" s="656"/>
      <c r="BY90" s="656"/>
      <c r="BZ90" s="657"/>
      <c r="CA90" s="655"/>
      <c r="CB90" s="656"/>
      <c r="CC90" s="656"/>
      <c r="CD90" s="656"/>
      <c r="CE90" s="656"/>
      <c r="CF90" s="656"/>
      <c r="CG90" s="656"/>
      <c r="CH90" s="656"/>
      <c r="CI90" s="656"/>
      <c r="CJ90" s="656"/>
      <c r="CK90" s="656"/>
      <c r="CL90" s="656"/>
      <c r="CM90" s="656"/>
      <c r="CN90" s="656"/>
      <c r="CO90" s="656"/>
      <c r="CP90" s="656"/>
      <c r="CQ90" s="656"/>
      <c r="CR90" s="767"/>
      <c r="CS90" s="81"/>
      <c r="CT90" s="103"/>
      <c r="CU90" s="103"/>
      <c r="CV90" s="103"/>
      <c r="CW90" s="103"/>
    </row>
    <row r="91" spans="5:101" customFormat="1" ht="30.9" customHeight="1" x14ac:dyDescent="0.2">
      <c r="E91" s="768" t="s">
        <v>403</v>
      </c>
      <c r="F91" s="769"/>
      <c r="G91" s="769"/>
      <c r="H91" s="769"/>
      <c r="I91" s="769"/>
      <c r="J91" s="769"/>
      <c r="K91" s="769"/>
      <c r="L91" s="769"/>
      <c r="M91" s="769"/>
      <c r="N91" s="769"/>
      <c r="O91" s="769"/>
      <c r="P91" s="769"/>
      <c r="Q91" s="769"/>
      <c r="R91" s="769"/>
      <c r="S91" s="769"/>
      <c r="T91" s="769"/>
      <c r="U91" s="769"/>
      <c r="V91" s="769"/>
      <c r="W91" s="769"/>
      <c r="X91" s="770"/>
      <c r="Y91" s="1414"/>
      <c r="Z91" s="1415"/>
      <c r="AA91" s="1415"/>
      <c r="AB91" s="1415"/>
      <c r="AC91" s="1415"/>
      <c r="AD91" s="1415"/>
      <c r="AE91" s="1415"/>
      <c r="AF91" s="1415"/>
      <c r="AG91" s="1415"/>
      <c r="AH91" s="1415"/>
      <c r="AI91" s="1415"/>
      <c r="AJ91" s="1415"/>
      <c r="AK91" s="1415"/>
      <c r="AL91" s="1415"/>
      <c r="AM91" s="1415"/>
      <c r="AN91" s="1415"/>
      <c r="AO91" s="1415"/>
      <c r="AP91" s="1416"/>
      <c r="AQ91" s="1414"/>
      <c r="AR91" s="1415"/>
      <c r="AS91" s="1415"/>
      <c r="AT91" s="1415"/>
      <c r="AU91" s="1415"/>
      <c r="AV91" s="1415"/>
      <c r="AW91" s="1415"/>
      <c r="AX91" s="1415"/>
      <c r="AY91" s="1415"/>
      <c r="AZ91" s="1415"/>
      <c r="BA91" s="1415"/>
      <c r="BB91" s="1415"/>
      <c r="BC91" s="1415"/>
      <c r="BD91" s="1415"/>
      <c r="BE91" s="1415"/>
      <c r="BF91" s="1415"/>
      <c r="BG91" s="1415"/>
      <c r="BH91" s="1416"/>
      <c r="BI91" s="386" t="str">
        <f>IF(CV91=TRUE,"",SUM(BI92,BI93,BI97))</f>
        <v/>
      </c>
      <c r="BJ91" s="387"/>
      <c r="BK91" s="387"/>
      <c r="BL91" s="387"/>
      <c r="BM91" s="387"/>
      <c r="BN91" s="387"/>
      <c r="BO91" s="387"/>
      <c r="BP91" s="387"/>
      <c r="BQ91" s="387"/>
      <c r="BR91" s="387"/>
      <c r="BS91" s="387"/>
      <c r="BT91" s="387"/>
      <c r="BU91" s="387"/>
      <c r="BV91" s="387"/>
      <c r="BW91" s="387"/>
      <c r="BX91" s="387"/>
      <c r="BY91" s="387"/>
      <c r="BZ91" s="479"/>
      <c r="CA91" s="386" t="str">
        <f>IF(CW91=TRUE,"",SUM(CA92,CA93,CA97))</f>
        <v/>
      </c>
      <c r="CB91" s="387"/>
      <c r="CC91" s="387"/>
      <c r="CD91" s="387"/>
      <c r="CE91" s="387"/>
      <c r="CF91" s="387"/>
      <c r="CG91" s="387"/>
      <c r="CH91" s="387"/>
      <c r="CI91" s="387"/>
      <c r="CJ91" s="387"/>
      <c r="CK91" s="387"/>
      <c r="CL91" s="387"/>
      <c r="CM91" s="387"/>
      <c r="CN91" s="387"/>
      <c r="CO91" s="387"/>
      <c r="CP91" s="387"/>
      <c r="CQ91" s="387"/>
      <c r="CR91" s="388"/>
      <c r="CS91" s="81"/>
      <c r="CT91" s="103"/>
      <c r="CU91" s="103"/>
      <c r="CV91" s="103" t="b">
        <f>AND(BI92="",BI93="",BI97="")</f>
        <v>1</v>
      </c>
      <c r="CW91" s="103" t="b">
        <f>AND(CA92="",CA93="",CA97="")</f>
        <v>1</v>
      </c>
    </row>
    <row r="92" spans="5:101" customFormat="1" ht="30.9" customHeight="1" x14ac:dyDescent="0.2">
      <c r="E92" s="787" t="s">
        <v>391</v>
      </c>
      <c r="F92" s="430"/>
      <c r="G92" s="430"/>
      <c r="H92" s="402" t="s">
        <v>392</v>
      </c>
      <c r="I92" s="403"/>
      <c r="J92" s="403"/>
      <c r="K92" s="788" t="s">
        <v>404</v>
      </c>
      <c r="L92" s="788"/>
      <c r="M92" s="788"/>
      <c r="N92" s="788"/>
      <c r="O92" s="788"/>
      <c r="P92" s="788"/>
      <c r="Q92" s="788"/>
      <c r="R92" s="788"/>
      <c r="S92" s="788"/>
      <c r="T92" s="788"/>
      <c r="U92" s="788"/>
      <c r="V92" s="788"/>
      <c r="W92" s="788"/>
      <c r="X92" s="789"/>
      <c r="Y92" s="1432"/>
      <c r="Z92" s="1433"/>
      <c r="AA92" s="1433"/>
      <c r="AB92" s="1433"/>
      <c r="AC92" s="1433"/>
      <c r="AD92" s="1433"/>
      <c r="AE92" s="1433"/>
      <c r="AF92" s="1433"/>
      <c r="AG92" s="1433"/>
      <c r="AH92" s="1433"/>
      <c r="AI92" s="1433"/>
      <c r="AJ92" s="1433"/>
      <c r="AK92" s="1433"/>
      <c r="AL92" s="1433"/>
      <c r="AM92" s="1433"/>
      <c r="AN92" s="1433"/>
      <c r="AO92" s="1433"/>
      <c r="AP92" s="1434"/>
      <c r="AQ92" s="1417"/>
      <c r="AR92" s="1418"/>
      <c r="AS92" s="1418"/>
      <c r="AT92" s="1418"/>
      <c r="AU92" s="1418"/>
      <c r="AV92" s="1418"/>
      <c r="AW92" s="1418"/>
      <c r="AX92" s="1418"/>
      <c r="AY92" s="1418"/>
      <c r="AZ92" s="1418"/>
      <c r="BA92" s="1418"/>
      <c r="BB92" s="1418"/>
      <c r="BC92" s="1418"/>
      <c r="BD92" s="1418"/>
      <c r="BE92" s="1418"/>
      <c r="BF92" s="1418"/>
      <c r="BG92" s="1418"/>
      <c r="BH92" s="1419"/>
      <c r="BI92" s="643"/>
      <c r="BJ92" s="644"/>
      <c r="BK92" s="644"/>
      <c r="BL92" s="644"/>
      <c r="BM92" s="644"/>
      <c r="BN92" s="644"/>
      <c r="BO92" s="644"/>
      <c r="BP92" s="644"/>
      <c r="BQ92" s="644"/>
      <c r="BR92" s="644"/>
      <c r="BS92" s="644"/>
      <c r="BT92" s="644"/>
      <c r="BU92" s="644"/>
      <c r="BV92" s="644"/>
      <c r="BW92" s="644"/>
      <c r="BX92" s="644"/>
      <c r="BY92" s="644"/>
      <c r="BZ92" s="645"/>
      <c r="CA92" s="790"/>
      <c r="CB92" s="644"/>
      <c r="CC92" s="644"/>
      <c r="CD92" s="644"/>
      <c r="CE92" s="644"/>
      <c r="CF92" s="644"/>
      <c r="CG92" s="644"/>
      <c r="CH92" s="644"/>
      <c r="CI92" s="644"/>
      <c r="CJ92" s="644"/>
      <c r="CK92" s="644"/>
      <c r="CL92" s="644"/>
      <c r="CM92" s="644"/>
      <c r="CN92" s="644"/>
      <c r="CO92" s="644"/>
      <c r="CP92" s="644"/>
      <c r="CQ92" s="644"/>
      <c r="CR92" s="646"/>
      <c r="CS92" s="81"/>
      <c r="CT92" s="103"/>
      <c r="CU92" s="103"/>
      <c r="CV92" s="103"/>
      <c r="CW92" s="103"/>
    </row>
    <row r="93" spans="5:101" customFormat="1" ht="30.9" customHeight="1" x14ac:dyDescent="0.2">
      <c r="E93" s="429"/>
      <c r="F93" s="430"/>
      <c r="G93" s="430"/>
      <c r="H93" s="793" t="s">
        <v>57</v>
      </c>
      <c r="I93" s="794"/>
      <c r="J93" s="794"/>
      <c r="K93" s="794" t="s">
        <v>24</v>
      </c>
      <c r="L93" s="794"/>
      <c r="M93" s="794"/>
      <c r="N93" s="794"/>
      <c r="O93" s="794"/>
      <c r="P93" s="794"/>
      <c r="Q93" s="794"/>
      <c r="R93" s="794"/>
      <c r="S93" s="794"/>
      <c r="T93" s="794"/>
      <c r="U93" s="794"/>
      <c r="V93" s="794"/>
      <c r="W93" s="794"/>
      <c r="X93" s="795"/>
      <c r="Y93" s="1429"/>
      <c r="Z93" s="1430"/>
      <c r="AA93" s="1430"/>
      <c r="AB93" s="1430"/>
      <c r="AC93" s="1430"/>
      <c r="AD93" s="1430"/>
      <c r="AE93" s="1430"/>
      <c r="AF93" s="1430"/>
      <c r="AG93" s="1430"/>
      <c r="AH93" s="1430"/>
      <c r="AI93" s="1430"/>
      <c r="AJ93" s="1430"/>
      <c r="AK93" s="1430"/>
      <c r="AL93" s="1430"/>
      <c r="AM93" s="1430"/>
      <c r="AN93" s="1430"/>
      <c r="AO93" s="1430"/>
      <c r="AP93" s="1431"/>
      <c r="AQ93" s="1429"/>
      <c r="AR93" s="1430"/>
      <c r="AS93" s="1430"/>
      <c r="AT93" s="1430"/>
      <c r="AU93" s="1430"/>
      <c r="AV93" s="1430"/>
      <c r="AW93" s="1430"/>
      <c r="AX93" s="1430"/>
      <c r="AY93" s="1430"/>
      <c r="AZ93" s="1430"/>
      <c r="BA93" s="1430"/>
      <c r="BB93" s="1430"/>
      <c r="BC93" s="1430"/>
      <c r="BD93" s="1430"/>
      <c r="BE93" s="1430"/>
      <c r="BF93" s="1430"/>
      <c r="BG93" s="1430"/>
      <c r="BH93" s="1431"/>
      <c r="BI93" s="796" t="str">
        <f>IF(CV93=TRUE,"",SUM(BI94,BI95))</f>
        <v/>
      </c>
      <c r="BJ93" s="797"/>
      <c r="BK93" s="797"/>
      <c r="BL93" s="797"/>
      <c r="BM93" s="797"/>
      <c r="BN93" s="797"/>
      <c r="BO93" s="797"/>
      <c r="BP93" s="797"/>
      <c r="BQ93" s="797"/>
      <c r="BR93" s="797"/>
      <c r="BS93" s="797"/>
      <c r="BT93" s="797"/>
      <c r="BU93" s="797"/>
      <c r="BV93" s="797"/>
      <c r="BW93" s="797"/>
      <c r="BX93" s="797"/>
      <c r="BY93" s="797"/>
      <c r="BZ93" s="798"/>
      <c r="CA93" s="796" t="str">
        <f>IF(CW93=TRUE,"",SUM(CA94,CA95))</f>
        <v/>
      </c>
      <c r="CB93" s="797"/>
      <c r="CC93" s="797"/>
      <c r="CD93" s="797"/>
      <c r="CE93" s="797"/>
      <c r="CF93" s="797"/>
      <c r="CG93" s="797"/>
      <c r="CH93" s="797"/>
      <c r="CI93" s="797"/>
      <c r="CJ93" s="797"/>
      <c r="CK93" s="797"/>
      <c r="CL93" s="797"/>
      <c r="CM93" s="797"/>
      <c r="CN93" s="797"/>
      <c r="CO93" s="797"/>
      <c r="CP93" s="797"/>
      <c r="CQ93" s="797"/>
      <c r="CR93" s="799"/>
      <c r="CS93" s="81"/>
      <c r="CT93" s="103"/>
      <c r="CU93" s="103"/>
      <c r="CV93" s="103" t="b">
        <f>AND(BI94="",BI95="")</f>
        <v>1</v>
      </c>
      <c r="CW93" s="103" t="b">
        <f>AND(CA94="",CA95="")</f>
        <v>1</v>
      </c>
    </row>
    <row r="94" spans="5:101" customFormat="1" ht="30.9" customHeight="1" x14ac:dyDescent="0.2">
      <c r="E94" s="429"/>
      <c r="F94" s="430"/>
      <c r="G94" s="430"/>
      <c r="H94" s="800" t="s">
        <v>405</v>
      </c>
      <c r="I94" s="801"/>
      <c r="J94" s="802"/>
      <c r="K94" s="806" t="s">
        <v>497</v>
      </c>
      <c r="L94" s="806"/>
      <c r="M94" s="806"/>
      <c r="N94" s="806"/>
      <c r="O94" s="806"/>
      <c r="P94" s="806"/>
      <c r="Q94" s="806"/>
      <c r="R94" s="806"/>
      <c r="S94" s="806"/>
      <c r="T94" s="806"/>
      <c r="U94" s="806"/>
      <c r="V94" s="806"/>
      <c r="W94" s="806"/>
      <c r="X94" s="807"/>
      <c r="Y94" s="1435"/>
      <c r="Z94" s="1436"/>
      <c r="AA94" s="1436"/>
      <c r="AB94" s="1436"/>
      <c r="AC94" s="1436"/>
      <c r="AD94" s="1436"/>
      <c r="AE94" s="1436"/>
      <c r="AF94" s="1436"/>
      <c r="AG94" s="1436"/>
      <c r="AH94" s="1436"/>
      <c r="AI94" s="1436"/>
      <c r="AJ94" s="1436"/>
      <c r="AK94" s="1436"/>
      <c r="AL94" s="1436"/>
      <c r="AM94" s="1436"/>
      <c r="AN94" s="1436"/>
      <c r="AO94" s="1436"/>
      <c r="AP94" s="1437"/>
      <c r="AQ94" s="1435"/>
      <c r="AR94" s="1436"/>
      <c r="AS94" s="1436"/>
      <c r="AT94" s="1436"/>
      <c r="AU94" s="1436"/>
      <c r="AV94" s="1436"/>
      <c r="AW94" s="1436"/>
      <c r="AX94" s="1436"/>
      <c r="AY94" s="1436"/>
      <c r="AZ94" s="1436"/>
      <c r="BA94" s="1436"/>
      <c r="BB94" s="1436"/>
      <c r="BC94" s="1436"/>
      <c r="BD94" s="1436"/>
      <c r="BE94" s="1436"/>
      <c r="BF94" s="1436"/>
      <c r="BG94" s="1436"/>
      <c r="BH94" s="1437"/>
      <c r="BI94" s="389"/>
      <c r="BJ94" s="390"/>
      <c r="BK94" s="390"/>
      <c r="BL94" s="390"/>
      <c r="BM94" s="390"/>
      <c r="BN94" s="390"/>
      <c r="BO94" s="390"/>
      <c r="BP94" s="390"/>
      <c r="BQ94" s="390"/>
      <c r="BR94" s="390"/>
      <c r="BS94" s="390"/>
      <c r="BT94" s="390"/>
      <c r="BU94" s="390"/>
      <c r="BV94" s="390"/>
      <c r="BW94" s="390"/>
      <c r="BX94" s="390"/>
      <c r="BY94" s="390"/>
      <c r="BZ94" s="478"/>
      <c r="CA94" s="389"/>
      <c r="CB94" s="390"/>
      <c r="CC94" s="390"/>
      <c r="CD94" s="390"/>
      <c r="CE94" s="390"/>
      <c r="CF94" s="390"/>
      <c r="CG94" s="390"/>
      <c r="CH94" s="390"/>
      <c r="CI94" s="390"/>
      <c r="CJ94" s="390"/>
      <c r="CK94" s="390"/>
      <c r="CL94" s="390"/>
      <c r="CM94" s="390"/>
      <c r="CN94" s="390"/>
      <c r="CO94" s="390"/>
      <c r="CP94" s="390"/>
      <c r="CQ94" s="390"/>
      <c r="CR94" s="391"/>
      <c r="CS94" s="81"/>
      <c r="CT94" s="103"/>
      <c r="CU94" s="103"/>
      <c r="CV94" s="103"/>
      <c r="CW94" s="103"/>
    </row>
    <row r="95" spans="5:101" customFormat="1" ht="30.9" customHeight="1" x14ac:dyDescent="0.2">
      <c r="E95" s="429"/>
      <c r="F95" s="430"/>
      <c r="G95" s="430"/>
      <c r="H95" s="803"/>
      <c r="I95" s="804"/>
      <c r="J95" s="805"/>
      <c r="K95" s="780" t="s">
        <v>406</v>
      </c>
      <c r="L95" s="806"/>
      <c r="M95" s="806"/>
      <c r="N95" s="806"/>
      <c r="O95" s="806"/>
      <c r="P95" s="806"/>
      <c r="Q95" s="806"/>
      <c r="R95" s="806"/>
      <c r="S95" s="806"/>
      <c r="T95" s="806"/>
      <c r="U95" s="806"/>
      <c r="V95" s="806"/>
      <c r="W95" s="806"/>
      <c r="X95" s="807"/>
      <c r="Y95" s="1435"/>
      <c r="Z95" s="1436"/>
      <c r="AA95" s="1436"/>
      <c r="AB95" s="1436"/>
      <c r="AC95" s="1436"/>
      <c r="AD95" s="1436"/>
      <c r="AE95" s="1436"/>
      <c r="AF95" s="1436"/>
      <c r="AG95" s="1436"/>
      <c r="AH95" s="1436"/>
      <c r="AI95" s="1436"/>
      <c r="AJ95" s="1436"/>
      <c r="AK95" s="1436"/>
      <c r="AL95" s="1436"/>
      <c r="AM95" s="1436"/>
      <c r="AN95" s="1436"/>
      <c r="AO95" s="1436"/>
      <c r="AP95" s="1437"/>
      <c r="AQ95" s="1435"/>
      <c r="AR95" s="1436"/>
      <c r="AS95" s="1436"/>
      <c r="AT95" s="1436"/>
      <c r="AU95" s="1436"/>
      <c r="AV95" s="1436"/>
      <c r="AW95" s="1436"/>
      <c r="AX95" s="1436"/>
      <c r="AY95" s="1436"/>
      <c r="AZ95" s="1436"/>
      <c r="BA95" s="1436"/>
      <c r="BB95" s="1436"/>
      <c r="BC95" s="1436"/>
      <c r="BD95" s="1436"/>
      <c r="BE95" s="1436"/>
      <c r="BF95" s="1436"/>
      <c r="BG95" s="1436"/>
      <c r="BH95" s="1437"/>
      <c r="BI95" s="389"/>
      <c r="BJ95" s="390"/>
      <c r="BK95" s="390"/>
      <c r="BL95" s="390"/>
      <c r="BM95" s="390"/>
      <c r="BN95" s="390"/>
      <c r="BO95" s="390"/>
      <c r="BP95" s="390"/>
      <c r="BQ95" s="390"/>
      <c r="BR95" s="390"/>
      <c r="BS95" s="390"/>
      <c r="BT95" s="390"/>
      <c r="BU95" s="390"/>
      <c r="BV95" s="390"/>
      <c r="BW95" s="390"/>
      <c r="BX95" s="390"/>
      <c r="BY95" s="390"/>
      <c r="BZ95" s="478"/>
      <c r="CA95" s="389"/>
      <c r="CB95" s="390"/>
      <c r="CC95" s="390"/>
      <c r="CD95" s="390"/>
      <c r="CE95" s="390"/>
      <c r="CF95" s="390"/>
      <c r="CG95" s="390"/>
      <c r="CH95" s="390"/>
      <c r="CI95" s="390"/>
      <c r="CJ95" s="390"/>
      <c r="CK95" s="390"/>
      <c r="CL95" s="390"/>
      <c r="CM95" s="390"/>
      <c r="CN95" s="390"/>
      <c r="CO95" s="390"/>
      <c r="CP95" s="390"/>
      <c r="CQ95" s="390"/>
      <c r="CR95" s="391"/>
      <c r="CS95" s="81"/>
      <c r="CT95" s="103"/>
      <c r="CU95" s="103"/>
      <c r="CV95" s="103"/>
      <c r="CW95" s="103"/>
    </row>
    <row r="96" spans="5:101" customFormat="1" ht="30.9" customHeight="1" x14ac:dyDescent="0.2">
      <c r="E96" s="429"/>
      <c r="F96" s="430"/>
      <c r="G96" s="430"/>
      <c r="H96" s="803"/>
      <c r="I96" s="804"/>
      <c r="J96" s="805"/>
      <c r="K96" s="99"/>
      <c r="L96" s="779" t="s">
        <v>407</v>
      </c>
      <c r="M96" s="780"/>
      <c r="N96" s="780"/>
      <c r="O96" s="780"/>
      <c r="P96" s="780"/>
      <c r="Q96" s="780"/>
      <c r="R96" s="780"/>
      <c r="S96" s="780"/>
      <c r="T96" s="780"/>
      <c r="U96" s="780"/>
      <c r="V96" s="780"/>
      <c r="W96" s="780"/>
      <c r="X96" s="781"/>
      <c r="Y96" s="1438"/>
      <c r="Z96" s="1439"/>
      <c r="AA96" s="1439"/>
      <c r="AB96" s="1439"/>
      <c r="AC96" s="1439"/>
      <c r="AD96" s="1439"/>
      <c r="AE96" s="1439"/>
      <c r="AF96" s="1439"/>
      <c r="AG96" s="1439"/>
      <c r="AH96" s="1439"/>
      <c r="AI96" s="1439"/>
      <c r="AJ96" s="1439"/>
      <c r="AK96" s="1439"/>
      <c r="AL96" s="1439"/>
      <c r="AM96" s="1439"/>
      <c r="AN96" s="1439"/>
      <c r="AO96" s="1439"/>
      <c r="AP96" s="1440"/>
      <c r="AQ96" s="1438"/>
      <c r="AR96" s="1439"/>
      <c r="AS96" s="1439"/>
      <c r="AT96" s="1439"/>
      <c r="AU96" s="1439"/>
      <c r="AV96" s="1439"/>
      <c r="AW96" s="1439"/>
      <c r="AX96" s="1439"/>
      <c r="AY96" s="1439"/>
      <c r="AZ96" s="1439"/>
      <c r="BA96" s="1439"/>
      <c r="BB96" s="1439"/>
      <c r="BC96" s="1439"/>
      <c r="BD96" s="1439"/>
      <c r="BE96" s="1439"/>
      <c r="BF96" s="1439"/>
      <c r="BG96" s="1439"/>
      <c r="BH96" s="1440"/>
      <c r="BI96" s="776"/>
      <c r="BJ96" s="777"/>
      <c r="BK96" s="777"/>
      <c r="BL96" s="777"/>
      <c r="BM96" s="777"/>
      <c r="BN96" s="777"/>
      <c r="BO96" s="777"/>
      <c r="BP96" s="777"/>
      <c r="BQ96" s="777"/>
      <c r="BR96" s="777"/>
      <c r="BS96" s="777"/>
      <c r="BT96" s="777"/>
      <c r="BU96" s="777"/>
      <c r="BV96" s="777"/>
      <c r="BW96" s="777"/>
      <c r="BX96" s="777"/>
      <c r="BY96" s="777"/>
      <c r="BZ96" s="778"/>
      <c r="CA96" s="776"/>
      <c r="CB96" s="777"/>
      <c r="CC96" s="777"/>
      <c r="CD96" s="777"/>
      <c r="CE96" s="777"/>
      <c r="CF96" s="777"/>
      <c r="CG96" s="777"/>
      <c r="CH96" s="777"/>
      <c r="CI96" s="777"/>
      <c r="CJ96" s="777"/>
      <c r="CK96" s="777"/>
      <c r="CL96" s="777"/>
      <c r="CM96" s="777"/>
      <c r="CN96" s="777"/>
      <c r="CO96" s="777"/>
      <c r="CP96" s="777"/>
      <c r="CQ96" s="777"/>
      <c r="CR96" s="782"/>
      <c r="CS96" s="81"/>
      <c r="CT96" s="103"/>
      <c r="CU96" s="103"/>
      <c r="CV96" s="103"/>
      <c r="CW96" s="103"/>
    </row>
    <row r="97" spans="5:101" customFormat="1" ht="30.9" customHeight="1" thickBot="1" x14ac:dyDescent="0.25">
      <c r="E97" s="432"/>
      <c r="F97" s="433"/>
      <c r="G97" s="433"/>
      <c r="H97" s="734" t="s">
        <v>59</v>
      </c>
      <c r="I97" s="735"/>
      <c r="J97" s="735"/>
      <c r="K97" s="735" t="s">
        <v>397</v>
      </c>
      <c r="L97" s="735"/>
      <c r="M97" s="735"/>
      <c r="N97" s="735"/>
      <c r="O97" s="735"/>
      <c r="P97" s="735"/>
      <c r="Q97" s="735"/>
      <c r="R97" s="735"/>
      <c r="S97" s="735"/>
      <c r="T97" s="735"/>
      <c r="U97" s="735"/>
      <c r="V97" s="735"/>
      <c r="W97" s="735"/>
      <c r="X97" s="736"/>
      <c r="Y97" s="1441"/>
      <c r="Z97" s="1442"/>
      <c r="AA97" s="1442"/>
      <c r="AB97" s="1442"/>
      <c r="AC97" s="1442"/>
      <c r="AD97" s="1442"/>
      <c r="AE97" s="1442"/>
      <c r="AF97" s="1442"/>
      <c r="AG97" s="1442"/>
      <c r="AH97" s="1442"/>
      <c r="AI97" s="1442"/>
      <c r="AJ97" s="1442"/>
      <c r="AK97" s="1442"/>
      <c r="AL97" s="1442"/>
      <c r="AM97" s="1442"/>
      <c r="AN97" s="1442"/>
      <c r="AO97" s="1442"/>
      <c r="AP97" s="1443"/>
      <c r="AQ97" s="1441"/>
      <c r="AR97" s="1442"/>
      <c r="AS97" s="1442"/>
      <c r="AT97" s="1442"/>
      <c r="AU97" s="1442"/>
      <c r="AV97" s="1442"/>
      <c r="AW97" s="1442"/>
      <c r="AX97" s="1442"/>
      <c r="AY97" s="1442"/>
      <c r="AZ97" s="1442"/>
      <c r="BA97" s="1442"/>
      <c r="BB97" s="1442"/>
      <c r="BC97" s="1442"/>
      <c r="BD97" s="1442"/>
      <c r="BE97" s="1442"/>
      <c r="BF97" s="1442"/>
      <c r="BG97" s="1442"/>
      <c r="BH97" s="1443"/>
      <c r="BI97" s="783"/>
      <c r="BJ97" s="784"/>
      <c r="BK97" s="784"/>
      <c r="BL97" s="784"/>
      <c r="BM97" s="784"/>
      <c r="BN97" s="784"/>
      <c r="BO97" s="784"/>
      <c r="BP97" s="784"/>
      <c r="BQ97" s="784"/>
      <c r="BR97" s="784"/>
      <c r="BS97" s="784"/>
      <c r="BT97" s="784"/>
      <c r="BU97" s="784"/>
      <c r="BV97" s="784"/>
      <c r="BW97" s="784"/>
      <c r="BX97" s="784"/>
      <c r="BY97" s="784"/>
      <c r="BZ97" s="785"/>
      <c r="CA97" s="783"/>
      <c r="CB97" s="784"/>
      <c r="CC97" s="784"/>
      <c r="CD97" s="784"/>
      <c r="CE97" s="784"/>
      <c r="CF97" s="784"/>
      <c r="CG97" s="784"/>
      <c r="CH97" s="784"/>
      <c r="CI97" s="784"/>
      <c r="CJ97" s="784"/>
      <c r="CK97" s="784"/>
      <c r="CL97" s="784"/>
      <c r="CM97" s="784"/>
      <c r="CN97" s="784"/>
      <c r="CO97" s="784"/>
      <c r="CP97" s="784"/>
      <c r="CQ97" s="784"/>
      <c r="CR97" s="786"/>
      <c r="CS97" s="81"/>
      <c r="CT97" s="103"/>
      <c r="CU97" s="103"/>
      <c r="CV97" s="103"/>
      <c r="CW97" s="103"/>
    </row>
    <row r="98" spans="5:101" customFormat="1" ht="30.9" customHeight="1" thickBot="1" x14ac:dyDescent="0.25">
      <c r="E98" s="652" t="s">
        <v>408</v>
      </c>
      <c r="F98" s="653"/>
      <c r="G98" s="653"/>
      <c r="H98" s="653"/>
      <c r="I98" s="653"/>
      <c r="J98" s="653"/>
      <c r="K98" s="653"/>
      <c r="L98" s="653"/>
      <c r="M98" s="653"/>
      <c r="N98" s="653"/>
      <c r="O98" s="653"/>
      <c r="P98" s="653"/>
      <c r="Q98" s="653"/>
      <c r="R98" s="653"/>
      <c r="S98" s="653"/>
      <c r="T98" s="653"/>
      <c r="U98" s="653"/>
      <c r="V98" s="653"/>
      <c r="W98" s="653"/>
      <c r="X98" s="654"/>
      <c r="Y98" s="1426"/>
      <c r="Z98" s="1427"/>
      <c r="AA98" s="1427"/>
      <c r="AB98" s="1427"/>
      <c r="AC98" s="1427"/>
      <c r="AD98" s="1427"/>
      <c r="AE98" s="1427"/>
      <c r="AF98" s="1427"/>
      <c r="AG98" s="1427"/>
      <c r="AH98" s="1427"/>
      <c r="AI98" s="1427"/>
      <c r="AJ98" s="1427"/>
      <c r="AK98" s="1427"/>
      <c r="AL98" s="1427"/>
      <c r="AM98" s="1427"/>
      <c r="AN98" s="1427"/>
      <c r="AO98" s="1427"/>
      <c r="AP98" s="1428"/>
      <c r="AQ98" s="1426"/>
      <c r="AR98" s="1427"/>
      <c r="AS98" s="1427"/>
      <c r="AT98" s="1427"/>
      <c r="AU98" s="1427"/>
      <c r="AV98" s="1427"/>
      <c r="AW98" s="1427"/>
      <c r="AX98" s="1427"/>
      <c r="AY98" s="1427"/>
      <c r="AZ98" s="1427"/>
      <c r="BA98" s="1427"/>
      <c r="BB98" s="1427"/>
      <c r="BC98" s="1427"/>
      <c r="BD98" s="1427"/>
      <c r="BE98" s="1427"/>
      <c r="BF98" s="1427"/>
      <c r="BG98" s="1427"/>
      <c r="BH98" s="1428"/>
      <c r="BI98" s="655"/>
      <c r="BJ98" s="656"/>
      <c r="BK98" s="656"/>
      <c r="BL98" s="656"/>
      <c r="BM98" s="656"/>
      <c r="BN98" s="656"/>
      <c r="BO98" s="656"/>
      <c r="BP98" s="656"/>
      <c r="BQ98" s="656"/>
      <c r="BR98" s="656"/>
      <c r="BS98" s="656"/>
      <c r="BT98" s="656"/>
      <c r="BU98" s="656"/>
      <c r="BV98" s="656"/>
      <c r="BW98" s="656"/>
      <c r="BX98" s="656"/>
      <c r="BY98" s="656"/>
      <c r="BZ98" s="657"/>
      <c r="CA98" s="655"/>
      <c r="CB98" s="656"/>
      <c r="CC98" s="656"/>
      <c r="CD98" s="656"/>
      <c r="CE98" s="656"/>
      <c r="CF98" s="656"/>
      <c r="CG98" s="656"/>
      <c r="CH98" s="656"/>
      <c r="CI98" s="656"/>
      <c r="CJ98" s="656"/>
      <c r="CK98" s="656"/>
      <c r="CL98" s="656"/>
      <c r="CM98" s="656"/>
      <c r="CN98" s="656"/>
      <c r="CO98" s="656"/>
      <c r="CP98" s="656"/>
      <c r="CQ98" s="656"/>
      <c r="CR98" s="767"/>
      <c r="CS98" s="81"/>
      <c r="CT98" s="103"/>
      <c r="CU98" s="103"/>
      <c r="CV98" s="103"/>
      <c r="CW98" s="103"/>
    </row>
    <row r="99" spans="5:101" customFormat="1" ht="30.9" customHeight="1" x14ac:dyDescent="0.2">
      <c r="E99" s="450" t="s">
        <v>409</v>
      </c>
      <c r="F99" s="451"/>
      <c r="G99" s="451"/>
      <c r="H99" s="451"/>
      <c r="I99" s="451"/>
      <c r="J99" s="451"/>
      <c r="K99" s="451"/>
      <c r="L99" s="451"/>
      <c r="M99" s="451"/>
      <c r="N99" s="451"/>
      <c r="O99" s="451"/>
      <c r="P99" s="451"/>
      <c r="Q99" s="451"/>
      <c r="R99" s="451"/>
      <c r="S99" s="451"/>
      <c r="T99" s="451"/>
      <c r="U99" s="451"/>
      <c r="V99" s="451"/>
      <c r="W99" s="451"/>
      <c r="X99" s="452"/>
      <c r="Y99" s="1414"/>
      <c r="Z99" s="1415"/>
      <c r="AA99" s="1415"/>
      <c r="AB99" s="1415"/>
      <c r="AC99" s="1415"/>
      <c r="AD99" s="1415"/>
      <c r="AE99" s="1415"/>
      <c r="AF99" s="1415"/>
      <c r="AG99" s="1415"/>
      <c r="AH99" s="1415"/>
      <c r="AI99" s="1415"/>
      <c r="AJ99" s="1415"/>
      <c r="AK99" s="1415"/>
      <c r="AL99" s="1415"/>
      <c r="AM99" s="1415"/>
      <c r="AN99" s="1415"/>
      <c r="AO99" s="1415"/>
      <c r="AP99" s="1416"/>
      <c r="AQ99" s="1414"/>
      <c r="AR99" s="1415"/>
      <c r="AS99" s="1415"/>
      <c r="AT99" s="1415"/>
      <c r="AU99" s="1415"/>
      <c r="AV99" s="1415"/>
      <c r="AW99" s="1415"/>
      <c r="AX99" s="1415"/>
      <c r="AY99" s="1415"/>
      <c r="AZ99" s="1415"/>
      <c r="BA99" s="1415"/>
      <c r="BB99" s="1415"/>
      <c r="BC99" s="1415"/>
      <c r="BD99" s="1415"/>
      <c r="BE99" s="1415"/>
      <c r="BF99" s="1415"/>
      <c r="BG99" s="1415"/>
      <c r="BH99" s="1416"/>
      <c r="BI99" s="386" t="str">
        <f>IF(CV99=TRUE,"",SUM(BI100:BZ101))</f>
        <v/>
      </c>
      <c r="BJ99" s="387"/>
      <c r="BK99" s="387"/>
      <c r="BL99" s="387"/>
      <c r="BM99" s="387"/>
      <c r="BN99" s="387"/>
      <c r="BO99" s="387"/>
      <c r="BP99" s="387"/>
      <c r="BQ99" s="387"/>
      <c r="BR99" s="387"/>
      <c r="BS99" s="387"/>
      <c r="BT99" s="387"/>
      <c r="BU99" s="387"/>
      <c r="BV99" s="387"/>
      <c r="BW99" s="387"/>
      <c r="BX99" s="387"/>
      <c r="BY99" s="387"/>
      <c r="BZ99" s="479"/>
      <c r="CA99" s="386" t="str">
        <f>IF(CW99=TRUE,"",SUM(CA100:CR101))</f>
        <v/>
      </c>
      <c r="CB99" s="387"/>
      <c r="CC99" s="387"/>
      <c r="CD99" s="387"/>
      <c r="CE99" s="387"/>
      <c r="CF99" s="387"/>
      <c r="CG99" s="387"/>
      <c r="CH99" s="387"/>
      <c r="CI99" s="387"/>
      <c r="CJ99" s="387"/>
      <c r="CK99" s="387"/>
      <c r="CL99" s="387"/>
      <c r="CM99" s="387"/>
      <c r="CN99" s="387"/>
      <c r="CO99" s="387"/>
      <c r="CP99" s="387"/>
      <c r="CQ99" s="387"/>
      <c r="CR99" s="388"/>
      <c r="CS99" s="81"/>
      <c r="CT99" s="103"/>
      <c r="CU99" s="103"/>
      <c r="CV99" s="103" t="b">
        <f>AND(BI100="",BI101="")</f>
        <v>1</v>
      </c>
      <c r="CW99" s="103" t="b">
        <f>AND(CA100="",CA101="")</f>
        <v>1</v>
      </c>
    </row>
    <row r="100" spans="5:101" customFormat="1" ht="30.9" customHeight="1" x14ac:dyDescent="0.2">
      <c r="E100" s="426" t="s">
        <v>391</v>
      </c>
      <c r="F100" s="427"/>
      <c r="G100" s="428"/>
      <c r="H100" s="808" t="s">
        <v>392</v>
      </c>
      <c r="I100" s="788"/>
      <c r="J100" s="788"/>
      <c r="K100" s="403" t="s">
        <v>396</v>
      </c>
      <c r="L100" s="403"/>
      <c r="M100" s="403"/>
      <c r="N100" s="403"/>
      <c r="O100" s="403"/>
      <c r="P100" s="403"/>
      <c r="Q100" s="403"/>
      <c r="R100" s="403"/>
      <c r="S100" s="403"/>
      <c r="T100" s="403"/>
      <c r="U100" s="403"/>
      <c r="V100" s="403"/>
      <c r="W100" s="403"/>
      <c r="X100" s="404"/>
      <c r="Y100" s="1417"/>
      <c r="Z100" s="1418"/>
      <c r="AA100" s="1418"/>
      <c r="AB100" s="1418"/>
      <c r="AC100" s="1418"/>
      <c r="AD100" s="1418"/>
      <c r="AE100" s="1418"/>
      <c r="AF100" s="1418"/>
      <c r="AG100" s="1418"/>
      <c r="AH100" s="1418"/>
      <c r="AI100" s="1418"/>
      <c r="AJ100" s="1418"/>
      <c r="AK100" s="1418"/>
      <c r="AL100" s="1418"/>
      <c r="AM100" s="1418"/>
      <c r="AN100" s="1418"/>
      <c r="AO100" s="1418"/>
      <c r="AP100" s="1419"/>
      <c r="AQ100" s="1417"/>
      <c r="AR100" s="1418"/>
      <c r="AS100" s="1418"/>
      <c r="AT100" s="1418"/>
      <c r="AU100" s="1418"/>
      <c r="AV100" s="1418"/>
      <c r="AW100" s="1418"/>
      <c r="AX100" s="1418"/>
      <c r="AY100" s="1418"/>
      <c r="AZ100" s="1418"/>
      <c r="BA100" s="1418"/>
      <c r="BB100" s="1418"/>
      <c r="BC100" s="1418"/>
      <c r="BD100" s="1418"/>
      <c r="BE100" s="1418"/>
      <c r="BF100" s="1418"/>
      <c r="BG100" s="1418"/>
      <c r="BH100" s="1419"/>
      <c r="BI100" s="643"/>
      <c r="BJ100" s="644"/>
      <c r="BK100" s="644"/>
      <c r="BL100" s="644"/>
      <c r="BM100" s="644"/>
      <c r="BN100" s="644"/>
      <c r="BO100" s="644"/>
      <c r="BP100" s="644"/>
      <c r="BQ100" s="644"/>
      <c r="BR100" s="644"/>
      <c r="BS100" s="644"/>
      <c r="BT100" s="644"/>
      <c r="BU100" s="644"/>
      <c r="BV100" s="644"/>
      <c r="BW100" s="644"/>
      <c r="BX100" s="644"/>
      <c r="BY100" s="644"/>
      <c r="BZ100" s="645"/>
      <c r="CA100" s="643"/>
      <c r="CB100" s="644"/>
      <c r="CC100" s="644"/>
      <c r="CD100" s="644"/>
      <c r="CE100" s="644"/>
      <c r="CF100" s="644"/>
      <c r="CG100" s="644"/>
      <c r="CH100" s="644"/>
      <c r="CI100" s="644"/>
      <c r="CJ100" s="644"/>
      <c r="CK100" s="644"/>
      <c r="CL100" s="644"/>
      <c r="CM100" s="644"/>
      <c r="CN100" s="644"/>
      <c r="CO100" s="644"/>
      <c r="CP100" s="644"/>
      <c r="CQ100" s="644"/>
      <c r="CR100" s="646"/>
      <c r="CS100" s="81"/>
      <c r="CT100" s="103"/>
      <c r="CU100" s="103"/>
      <c r="CV100" s="103"/>
      <c r="CW100" s="103"/>
    </row>
    <row r="101" spans="5:101" customFormat="1" ht="30.9" customHeight="1" thickBot="1" x14ac:dyDescent="0.25">
      <c r="E101" s="432"/>
      <c r="F101" s="433"/>
      <c r="G101" s="434"/>
      <c r="H101" s="809" t="s">
        <v>57</v>
      </c>
      <c r="I101" s="810"/>
      <c r="J101" s="810"/>
      <c r="K101" s="735" t="s">
        <v>401</v>
      </c>
      <c r="L101" s="735"/>
      <c r="M101" s="735"/>
      <c r="N101" s="735"/>
      <c r="O101" s="735"/>
      <c r="P101" s="735"/>
      <c r="Q101" s="735"/>
      <c r="R101" s="735"/>
      <c r="S101" s="735"/>
      <c r="T101" s="735"/>
      <c r="U101" s="735"/>
      <c r="V101" s="735"/>
      <c r="W101" s="735"/>
      <c r="X101" s="736"/>
      <c r="Y101" s="1423"/>
      <c r="Z101" s="1424"/>
      <c r="AA101" s="1424"/>
      <c r="AB101" s="1424"/>
      <c r="AC101" s="1424"/>
      <c r="AD101" s="1424"/>
      <c r="AE101" s="1424"/>
      <c r="AF101" s="1424"/>
      <c r="AG101" s="1424"/>
      <c r="AH101" s="1424"/>
      <c r="AI101" s="1424"/>
      <c r="AJ101" s="1424"/>
      <c r="AK101" s="1424"/>
      <c r="AL101" s="1424"/>
      <c r="AM101" s="1424"/>
      <c r="AN101" s="1424"/>
      <c r="AO101" s="1424"/>
      <c r="AP101" s="1425"/>
      <c r="AQ101" s="1423"/>
      <c r="AR101" s="1424"/>
      <c r="AS101" s="1424"/>
      <c r="AT101" s="1424"/>
      <c r="AU101" s="1424"/>
      <c r="AV101" s="1424"/>
      <c r="AW101" s="1424"/>
      <c r="AX101" s="1424"/>
      <c r="AY101" s="1424"/>
      <c r="AZ101" s="1424"/>
      <c r="BA101" s="1424"/>
      <c r="BB101" s="1424"/>
      <c r="BC101" s="1424"/>
      <c r="BD101" s="1424"/>
      <c r="BE101" s="1424"/>
      <c r="BF101" s="1424"/>
      <c r="BG101" s="1424"/>
      <c r="BH101" s="1425"/>
      <c r="BI101" s="737"/>
      <c r="BJ101" s="738"/>
      <c r="BK101" s="738"/>
      <c r="BL101" s="738"/>
      <c r="BM101" s="738"/>
      <c r="BN101" s="738"/>
      <c r="BO101" s="738"/>
      <c r="BP101" s="738"/>
      <c r="BQ101" s="738"/>
      <c r="BR101" s="738"/>
      <c r="BS101" s="738"/>
      <c r="BT101" s="738"/>
      <c r="BU101" s="738"/>
      <c r="BV101" s="738"/>
      <c r="BW101" s="738"/>
      <c r="BX101" s="738"/>
      <c r="BY101" s="738"/>
      <c r="BZ101" s="739"/>
      <c r="CA101" s="737"/>
      <c r="CB101" s="738"/>
      <c r="CC101" s="738"/>
      <c r="CD101" s="738"/>
      <c r="CE101" s="738"/>
      <c r="CF101" s="738"/>
      <c r="CG101" s="738"/>
      <c r="CH101" s="738"/>
      <c r="CI101" s="738"/>
      <c r="CJ101" s="738"/>
      <c r="CK101" s="738"/>
      <c r="CL101" s="738"/>
      <c r="CM101" s="738"/>
      <c r="CN101" s="738"/>
      <c r="CO101" s="738"/>
      <c r="CP101" s="738"/>
      <c r="CQ101" s="738"/>
      <c r="CR101" s="740"/>
      <c r="CS101" s="81"/>
      <c r="CT101" s="103"/>
      <c r="CU101" s="103"/>
      <c r="CV101" s="103"/>
      <c r="CW101" s="103"/>
    </row>
    <row r="102" spans="5:101" customFormat="1" ht="30.9" customHeight="1" thickBot="1" x14ac:dyDescent="0.25">
      <c r="E102" s="652" t="s">
        <v>410</v>
      </c>
      <c r="F102" s="653"/>
      <c r="G102" s="653"/>
      <c r="H102" s="653"/>
      <c r="I102" s="653"/>
      <c r="J102" s="653"/>
      <c r="K102" s="653"/>
      <c r="L102" s="653"/>
      <c r="M102" s="653"/>
      <c r="N102" s="653"/>
      <c r="O102" s="653"/>
      <c r="P102" s="653"/>
      <c r="Q102" s="653"/>
      <c r="R102" s="653"/>
      <c r="S102" s="653"/>
      <c r="T102" s="653"/>
      <c r="U102" s="653"/>
      <c r="V102" s="653"/>
      <c r="W102" s="653"/>
      <c r="X102" s="654"/>
      <c r="Y102" s="1426"/>
      <c r="Z102" s="1427"/>
      <c r="AA102" s="1427"/>
      <c r="AB102" s="1427"/>
      <c r="AC102" s="1427"/>
      <c r="AD102" s="1427"/>
      <c r="AE102" s="1427"/>
      <c r="AF102" s="1427"/>
      <c r="AG102" s="1427"/>
      <c r="AH102" s="1427"/>
      <c r="AI102" s="1427"/>
      <c r="AJ102" s="1427"/>
      <c r="AK102" s="1427"/>
      <c r="AL102" s="1427"/>
      <c r="AM102" s="1427"/>
      <c r="AN102" s="1427"/>
      <c r="AO102" s="1427"/>
      <c r="AP102" s="1428"/>
      <c r="AQ102" s="1426"/>
      <c r="AR102" s="1427"/>
      <c r="AS102" s="1427"/>
      <c r="AT102" s="1427"/>
      <c r="AU102" s="1427"/>
      <c r="AV102" s="1427"/>
      <c r="AW102" s="1427"/>
      <c r="AX102" s="1427"/>
      <c r="AY102" s="1427"/>
      <c r="AZ102" s="1427"/>
      <c r="BA102" s="1427"/>
      <c r="BB102" s="1427"/>
      <c r="BC102" s="1427"/>
      <c r="BD102" s="1427"/>
      <c r="BE102" s="1427"/>
      <c r="BF102" s="1427"/>
      <c r="BG102" s="1427"/>
      <c r="BH102" s="1428"/>
      <c r="BI102" s="655"/>
      <c r="BJ102" s="656"/>
      <c r="BK102" s="656"/>
      <c r="BL102" s="656"/>
      <c r="BM102" s="656"/>
      <c r="BN102" s="656"/>
      <c r="BO102" s="656"/>
      <c r="BP102" s="656"/>
      <c r="BQ102" s="656"/>
      <c r="BR102" s="656"/>
      <c r="BS102" s="656"/>
      <c r="BT102" s="656"/>
      <c r="BU102" s="656"/>
      <c r="BV102" s="656"/>
      <c r="BW102" s="656"/>
      <c r="BX102" s="656"/>
      <c r="BY102" s="656"/>
      <c r="BZ102" s="657"/>
      <c r="CA102" s="655"/>
      <c r="CB102" s="656"/>
      <c r="CC102" s="656"/>
      <c r="CD102" s="656"/>
      <c r="CE102" s="656"/>
      <c r="CF102" s="656"/>
      <c r="CG102" s="656"/>
      <c r="CH102" s="656"/>
      <c r="CI102" s="656"/>
      <c r="CJ102" s="656"/>
      <c r="CK102" s="656"/>
      <c r="CL102" s="656"/>
      <c r="CM102" s="656"/>
      <c r="CN102" s="656"/>
      <c r="CO102" s="656"/>
      <c r="CP102" s="656"/>
      <c r="CQ102" s="656"/>
      <c r="CR102" s="767"/>
      <c r="CS102" s="81"/>
      <c r="CT102" s="103"/>
      <c r="CU102" s="103"/>
      <c r="CV102" s="103"/>
      <c r="CW102" s="103"/>
    </row>
    <row r="103" spans="5:101" customFormat="1" ht="30.9" customHeight="1" thickBot="1" x14ac:dyDescent="0.25">
      <c r="E103" s="652" t="s">
        <v>411</v>
      </c>
      <c r="F103" s="653"/>
      <c r="G103" s="653"/>
      <c r="H103" s="653"/>
      <c r="I103" s="653"/>
      <c r="J103" s="653"/>
      <c r="K103" s="653"/>
      <c r="L103" s="653"/>
      <c r="M103" s="653"/>
      <c r="N103" s="653"/>
      <c r="O103" s="653"/>
      <c r="P103" s="653"/>
      <c r="Q103" s="653"/>
      <c r="R103" s="653"/>
      <c r="S103" s="653"/>
      <c r="T103" s="653"/>
      <c r="U103" s="653"/>
      <c r="V103" s="653"/>
      <c r="W103" s="653"/>
      <c r="X103" s="654"/>
      <c r="Y103" s="1426"/>
      <c r="Z103" s="1427"/>
      <c r="AA103" s="1427"/>
      <c r="AB103" s="1427"/>
      <c r="AC103" s="1427"/>
      <c r="AD103" s="1427"/>
      <c r="AE103" s="1427"/>
      <c r="AF103" s="1427"/>
      <c r="AG103" s="1427"/>
      <c r="AH103" s="1427"/>
      <c r="AI103" s="1427"/>
      <c r="AJ103" s="1427"/>
      <c r="AK103" s="1427"/>
      <c r="AL103" s="1427"/>
      <c r="AM103" s="1427"/>
      <c r="AN103" s="1427"/>
      <c r="AO103" s="1427"/>
      <c r="AP103" s="1428"/>
      <c r="AQ103" s="1426"/>
      <c r="AR103" s="1427"/>
      <c r="AS103" s="1427"/>
      <c r="AT103" s="1427"/>
      <c r="AU103" s="1427"/>
      <c r="AV103" s="1427"/>
      <c r="AW103" s="1427"/>
      <c r="AX103" s="1427"/>
      <c r="AY103" s="1427"/>
      <c r="AZ103" s="1427"/>
      <c r="BA103" s="1427"/>
      <c r="BB103" s="1427"/>
      <c r="BC103" s="1427"/>
      <c r="BD103" s="1427"/>
      <c r="BE103" s="1427"/>
      <c r="BF103" s="1427"/>
      <c r="BG103" s="1427"/>
      <c r="BH103" s="1428"/>
      <c r="BI103" s="655"/>
      <c r="BJ103" s="656"/>
      <c r="BK103" s="656"/>
      <c r="BL103" s="656"/>
      <c r="BM103" s="656"/>
      <c r="BN103" s="656"/>
      <c r="BO103" s="656"/>
      <c r="BP103" s="656"/>
      <c r="BQ103" s="656"/>
      <c r="BR103" s="656"/>
      <c r="BS103" s="656"/>
      <c r="BT103" s="656"/>
      <c r="BU103" s="656"/>
      <c r="BV103" s="656"/>
      <c r="BW103" s="656"/>
      <c r="BX103" s="656"/>
      <c r="BY103" s="656"/>
      <c r="BZ103" s="657"/>
      <c r="CA103" s="655"/>
      <c r="CB103" s="656"/>
      <c r="CC103" s="656"/>
      <c r="CD103" s="656"/>
      <c r="CE103" s="656"/>
      <c r="CF103" s="656"/>
      <c r="CG103" s="656"/>
      <c r="CH103" s="656"/>
      <c r="CI103" s="656"/>
      <c r="CJ103" s="656"/>
      <c r="CK103" s="656"/>
      <c r="CL103" s="656"/>
      <c r="CM103" s="656"/>
      <c r="CN103" s="656"/>
      <c r="CO103" s="656"/>
      <c r="CP103" s="656"/>
      <c r="CQ103" s="656"/>
      <c r="CR103" s="767"/>
      <c r="CS103" s="81"/>
      <c r="CT103" s="103"/>
      <c r="CU103" s="103"/>
      <c r="CV103" s="103"/>
      <c r="CW103" s="103"/>
    </row>
    <row r="104" spans="5:101" customFormat="1" ht="30.9" customHeight="1" x14ac:dyDescent="0.2">
      <c r="E104" s="450" t="s">
        <v>412</v>
      </c>
      <c r="F104" s="451"/>
      <c r="G104" s="451"/>
      <c r="H104" s="451"/>
      <c r="I104" s="451"/>
      <c r="J104" s="451"/>
      <c r="K104" s="451"/>
      <c r="L104" s="451"/>
      <c r="M104" s="451"/>
      <c r="N104" s="451"/>
      <c r="O104" s="451"/>
      <c r="P104" s="451"/>
      <c r="Q104" s="451"/>
      <c r="R104" s="451"/>
      <c r="S104" s="451"/>
      <c r="T104" s="451"/>
      <c r="U104" s="451"/>
      <c r="V104" s="451"/>
      <c r="W104" s="451"/>
      <c r="X104" s="452"/>
      <c r="Y104" s="1414"/>
      <c r="Z104" s="1415"/>
      <c r="AA104" s="1415"/>
      <c r="AB104" s="1415"/>
      <c r="AC104" s="1415"/>
      <c r="AD104" s="1415"/>
      <c r="AE104" s="1415"/>
      <c r="AF104" s="1415"/>
      <c r="AG104" s="1415"/>
      <c r="AH104" s="1415"/>
      <c r="AI104" s="1415"/>
      <c r="AJ104" s="1415"/>
      <c r="AK104" s="1415"/>
      <c r="AL104" s="1415"/>
      <c r="AM104" s="1415"/>
      <c r="AN104" s="1415"/>
      <c r="AO104" s="1415"/>
      <c r="AP104" s="1416"/>
      <c r="AQ104" s="1414"/>
      <c r="AR104" s="1415"/>
      <c r="AS104" s="1415"/>
      <c r="AT104" s="1415"/>
      <c r="AU104" s="1415"/>
      <c r="AV104" s="1415"/>
      <c r="AW104" s="1415"/>
      <c r="AX104" s="1415"/>
      <c r="AY104" s="1415"/>
      <c r="AZ104" s="1415"/>
      <c r="BA104" s="1415"/>
      <c r="BB104" s="1415"/>
      <c r="BC104" s="1415"/>
      <c r="BD104" s="1415"/>
      <c r="BE104" s="1415"/>
      <c r="BF104" s="1415"/>
      <c r="BG104" s="1415"/>
      <c r="BH104" s="1416"/>
      <c r="BI104" s="386" t="str">
        <f>IF(CV104=TRUE,"",SUM(BI105:BZ107))</f>
        <v/>
      </c>
      <c r="BJ104" s="387"/>
      <c r="BK104" s="387"/>
      <c r="BL104" s="387"/>
      <c r="BM104" s="387"/>
      <c r="BN104" s="387"/>
      <c r="BO104" s="387"/>
      <c r="BP104" s="387"/>
      <c r="BQ104" s="387"/>
      <c r="BR104" s="387"/>
      <c r="BS104" s="387"/>
      <c r="BT104" s="387"/>
      <c r="BU104" s="387"/>
      <c r="BV104" s="387"/>
      <c r="BW104" s="387"/>
      <c r="BX104" s="387"/>
      <c r="BY104" s="387"/>
      <c r="BZ104" s="479"/>
      <c r="CA104" s="386" t="str">
        <f>IF(CW104=TRUE,"",SUM(CA105:CR107))</f>
        <v/>
      </c>
      <c r="CB104" s="387"/>
      <c r="CC104" s="387"/>
      <c r="CD104" s="387"/>
      <c r="CE104" s="387"/>
      <c r="CF104" s="387"/>
      <c r="CG104" s="387"/>
      <c r="CH104" s="387"/>
      <c r="CI104" s="387"/>
      <c r="CJ104" s="387"/>
      <c r="CK104" s="387"/>
      <c r="CL104" s="387"/>
      <c r="CM104" s="387"/>
      <c r="CN104" s="387"/>
      <c r="CO104" s="387"/>
      <c r="CP104" s="387"/>
      <c r="CQ104" s="387"/>
      <c r="CR104" s="388"/>
      <c r="CS104" s="81"/>
      <c r="CT104" s="103"/>
      <c r="CU104" s="103"/>
      <c r="CV104" s="103" t="b">
        <f>AND(BI105="",BI106="",BI107="")</f>
        <v>1</v>
      </c>
      <c r="CW104" s="103" t="b">
        <f>AND(CA105="",CA106="",CA107="")</f>
        <v>1</v>
      </c>
    </row>
    <row r="105" spans="5:101" customFormat="1" ht="30.9" customHeight="1" x14ac:dyDescent="0.2">
      <c r="E105" s="426" t="s">
        <v>413</v>
      </c>
      <c r="F105" s="427"/>
      <c r="G105" s="428"/>
      <c r="H105" s="808" t="s">
        <v>392</v>
      </c>
      <c r="I105" s="788"/>
      <c r="J105" s="788"/>
      <c r="K105" s="788" t="s">
        <v>414</v>
      </c>
      <c r="L105" s="788"/>
      <c r="M105" s="788"/>
      <c r="N105" s="788"/>
      <c r="O105" s="788"/>
      <c r="P105" s="788"/>
      <c r="Q105" s="788"/>
      <c r="R105" s="788"/>
      <c r="S105" s="788"/>
      <c r="T105" s="788"/>
      <c r="U105" s="788"/>
      <c r="V105" s="788"/>
      <c r="W105" s="788"/>
      <c r="X105" s="789"/>
      <c r="Y105" s="1417"/>
      <c r="Z105" s="1418"/>
      <c r="AA105" s="1418"/>
      <c r="AB105" s="1418"/>
      <c r="AC105" s="1418"/>
      <c r="AD105" s="1418"/>
      <c r="AE105" s="1418"/>
      <c r="AF105" s="1418"/>
      <c r="AG105" s="1418"/>
      <c r="AH105" s="1418"/>
      <c r="AI105" s="1418"/>
      <c r="AJ105" s="1418"/>
      <c r="AK105" s="1418"/>
      <c r="AL105" s="1418"/>
      <c r="AM105" s="1418"/>
      <c r="AN105" s="1418"/>
      <c r="AO105" s="1418"/>
      <c r="AP105" s="1419"/>
      <c r="AQ105" s="1417"/>
      <c r="AR105" s="1418"/>
      <c r="AS105" s="1418"/>
      <c r="AT105" s="1418"/>
      <c r="AU105" s="1418"/>
      <c r="AV105" s="1418"/>
      <c r="AW105" s="1418"/>
      <c r="AX105" s="1418"/>
      <c r="AY105" s="1418"/>
      <c r="AZ105" s="1418"/>
      <c r="BA105" s="1418"/>
      <c r="BB105" s="1418"/>
      <c r="BC105" s="1418"/>
      <c r="BD105" s="1418"/>
      <c r="BE105" s="1418"/>
      <c r="BF105" s="1418"/>
      <c r="BG105" s="1418"/>
      <c r="BH105" s="1419"/>
      <c r="BI105" s="643"/>
      <c r="BJ105" s="644"/>
      <c r="BK105" s="644"/>
      <c r="BL105" s="644"/>
      <c r="BM105" s="644"/>
      <c r="BN105" s="644"/>
      <c r="BO105" s="644"/>
      <c r="BP105" s="644"/>
      <c r="BQ105" s="644"/>
      <c r="BR105" s="644"/>
      <c r="BS105" s="644"/>
      <c r="BT105" s="644"/>
      <c r="BU105" s="644"/>
      <c r="BV105" s="644"/>
      <c r="BW105" s="644"/>
      <c r="BX105" s="644"/>
      <c r="BY105" s="644"/>
      <c r="BZ105" s="645"/>
      <c r="CA105" s="643"/>
      <c r="CB105" s="644"/>
      <c r="CC105" s="644"/>
      <c r="CD105" s="644"/>
      <c r="CE105" s="644"/>
      <c r="CF105" s="644"/>
      <c r="CG105" s="644"/>
      <c r="CH105" s="644"/>
      <c r="CI105" s="644"/>
      <c r="CJ105" s="644"/>
      <c r="CK105" s="644"/>
      <c r="CL105" s="644"/>
      <c r="CM105" s="644"/>
      <c r="CN105" s="644"/>
      <c r="CO105" s="644"/>
      <c r="CP105" s="644"/>
      <c r="CQ105" s="644"/>
      <c r="CR105" s="646"/>
      <c r="CS105" s="81"/>
      <c r="CT105" s="103"/>
      <c r="CU105" s="103"/>
      <c r="CV105" s="103"/>
      <c r="CW105" s="103"/>
    </row>
    <row r="106" spans="5:101" customFormat="1" ht="30.9" customHeight="1" x14ac:dyDescent="0.2">
      <c r="E106" s="429"/>
      <c r="F106" s="430"/>
      <c r="G106" s="431"/>
      <c r="H106" s="811" t="s">
        <v>57</v>
      </c>
      <c r="I106" s="812"/>
      <c r="J106" s="812"/>
      <c r="K106" s="812" t="s">
        <v>415</v>
      </c>
      <c r="L106" s="812"/>
      <c r="M106" s="812"/>
      <c r="N106" s="812"/>
      <c r="O106" s="812"/>
      <c r="P106" s="812"/>
      <c r="Q106" s="812"/>
      <c r="R106" s="812"/>
      <c r="S106" s="812"/>
      <c r="T106" s="812"/>
      <c r="U106" s="812"/>
      <c r="V106" s="812"/>
      <c r="W106" s="812"/>
      <c r="X106" s="813"/>
      <c r="Y106" s="1420"/>
      <c r="Z106" s="1421"/>
      <c r="AA106" s="1421"/>
      <c r="AB106" s="1421"/>
      <c r="AC106" s="1421"/>
      <c r="AD106" s="1421"/>
      <c r="AE106" s="1421"/>
      <c r="AF106" s="1421"/>
      <c r="AG106" s="1421"/>
      <c r="AH106" s="1421"/>
      <c r="AI106" s="1421"/>
      <c r="AJ106" s="1421"/>
      <c r="AK106" s="1421"/>
      <c r="AL106" s="1421"/>
      <c r="AM106" s="1421"/>
      <c r="AN106" s="1421"/>
      <c r="AO106" s="1421"/>
      <c r="AP106" s="1422"/>
      <c r="AQ106" s="1420"/>
      <c r="AR106" s="1421"/>
      <c r="AS106" s="1421"/>
      <c r="AT106" s="1421"/>
      <c r="AU106" s="1421"/>
      <c r="AV106" s="1421"/>
      <c r="AW106" s="1421"/>
      <c r="AX106" s="1421"/>
      <c r="AY106" s="1421"/>
      <c r="AZ106" s="1421"/>
      <c r="BA106" s="1421"/>
      <c r="BB106" s="1421"/>
      <c r="BC106" s="1421"/>
      <c r="BD106" s="1421"/>
      <c r="BE106" s="1421"/>
      <c r="BF106" s="1421"/>
      <c r="BG106" s="1421"/>
      <c r="BH106" s="1422"/>
      <c r="BI106" s="389"/>
      <c r="BJ106" s="390"/>
      <c r="BK106" s="390"/>
      <c r="BL106" s="390"/>
      <c r="BM106" s="390"/>
      <c r="BN106" s="390"/>
      <c r="BO106" s="390"/>
      <c r="BP106" s="390"/>
      <c r="BQ106" s="390"/>
      <c r="BR106" s="390"/>
      <c r="BS106" s="390"/>
      <c r="BT106" s="390"/>
      <c r="BU106" s="390"/>
      <c r="BV106" s="390"/>
      <c r="BW106" s="390"/>
      <c r="BX106" s="390"/>
      <c r="BY106" s="390"/>
      <c r="BZ106" s="478"/>
      <c r="CA106" s="389"/>
      <c r="CB106" s="390"/>
      <c r="CC106" s="390"/>
      <c r="CD106" s="390"/>
      <c r="CE106" s="390"/>
      <c r="CF106" s="390"/>
      <c r="CG106" s="390"/>
      <c r="CH106" s="390"/>
      <c r="CI106" s="390"/>
      <c r="CJ106" s="390"/>
      <c r="CK106" s="390"/>
      <c r="CL106" s="390"/>
      <c r="CM106" s="390"/>
      <c r="CN106" s="390"/>
      <c r="CO106" s="390"/>
      <c r="CP106" s="390"/>
      <c r="CQ106" s="390"/>
      <c r="CR106" s="391"/>
      <c r="CS106" s="81"/>
      <c r="CT106" s="103"/>
      <c r="CU106" s="103"/>
      <c r="CV106" s="103"/>
      <c r="CW106" s="103"/>
    </row>
    <row r="107" spans="5:101" customFormat="1" ht="30.9" customHeight="1" thickBot="1" x14ac:dyDescent="0.25">
      <c r="E107" s="432"/>
      <c r="F107" s="433"/>
      <c r="G107" s="434"/>
      <c r="H107" s="809" t="s">
        <v>59</v>
      </c>
      <c r="I107" s="810"/>
      <c r="J107" s="810"/>
      <c r="K107" s="810" t="s">
        <v>416</v>
      </c>
      <c r="L107" s="810"/>
      <c r="M107" s="810"/>
      <c r="N107" s="810"/>
      <c r="O107" s="810"/>
      <c r="P107" s="810"/>
      <c r="Q107" s="810"/>
      <c r="R107" s="810"/>
      <c r="S107" s="810"/>
      <c r="T107" s="810"/>
      <c r="U107" s="810"/>
      <c r="V107" s="810"/>
      <c r="W107" s="810"/>
      <c r="X107" s="814"/>
      <c r="Y107" s="1423"/>
      <c r="Z107" s="1424"/>
      <c r="AA107" s="1424"/>
      <c r="AB107" s="1424"/>
      <c r="AC107" s="1424"/>
      <c r="AD107" s="1424"/>
      <c r="AE107" s="1424"/>
      <c r="AF107" s="1424"/>
      <c r="AG107" s="1424"/>
      <c r="AH107" s="1424"/>
      <c r="AI107" s="1424"/>
      <c r="AJ107" s="1424"/>
      <c r="AK107" s="1424"/>
      <c r="AL107" s="1424"/>
      <c r="AM107" s="1424"/>
      <c r="AN107" s="1424"/>
      <c r="AO107" s="1424"/>
      <c r="AP107" s="1425"/>
      <c r="AQ107" s="1423"/>
      <c r="AR107" s="1424"/>
      <c r="AS107" s="1424"/>
      <c r="AT107" s="1424"/>
      <c r="AU107" s="1424"/>
      <c r="AV107" s="1424"/>
      <c r="AW107" s="1424"/>
      <c r="AX107" s="1424"/>
      <c r="AY107" s="1424"/>
      <c r="AZ107" s="1424"/>
      <c r="BA107" s="1424"/>
      <c r="BB107" s="1424"/>
      <c r="BC107" s="1424"/>
      <c r="BD107" s="1424"/>
      <c r="BE107" s="1424"/>
      <c r="BF107" s="1424"/>
      <c r="BG107" s="1424"/>
      <c r="BH107" s="1425"/>
      <c r="BI107" s="737"/>
      <c r="BJ107" s="738"/>
      <c r="BK107" s="738"/>
      <c r="BL107" s="738"/>
      <c r="BM107" s="738"/>
      <c r="BN107" s="738"/>
      <c r="BO107" s="738"/>
      <c r="BP107" s="738"/>
      <c r="BQ107" s="738"/>
      <c r="BR107" s="738"/>
      <c r="BS107" s="738"/>
      <c r="BT107" s="738"/>
      <c r="BU107" s="738"/>
      <c r="BV107" s="738"/>
      <c r="BW107" s="738"/>
      <c r="BX107" s="738"/>
      <c r="BY107" s="738"/>
      <c r="BZ107" s="739"/>
      <c r="CA107" s="737"/>
      <c r="CB107" s="738"/>
      <c r="CC107" s="738"/>
      <c r="CD107" s="738"/>
      <c r="CE107" s="738"/>
      <c r="CF107" s="738"/>
      <c r="CG107" s="738"/>
      <c r="CH107" s="738"/>
      <c r="CI107" s="738"/>
      <c r="CJ107" s="738"/>
      <c r="CK107" s="738"/>
      <c r="CL107" s="738"/>
      <c r="CM107" s="738"/>
      <c r="CN107" s="738"/>
      <c r="CO107" s="738"/>
      <c r="CP107" s="738"/>
      <c r="CQ107" s="738"/>
      <c r="CR107" s="740"/>
      <c r="CS107" s="81"/>
      <c r="CT107" s="103"/>
      <c r="CU107" s="103"/>
      <c r="CV107" s="103"/>
      <c r="CW107" s="103"/>
    </row>
    <row r="108" spans="5:101" customFormat="1" ht="30.9" customHeight="1" thickBot="1" x14ac:dyDescent="0.25">
      <c r="E108" s="830" t="s">
        <v>417</v>
      </c>
      <c r="F108" s="831"/>
      <c r="G108" s="831"/>
      <c r="H108" s="831"/>
      <c r="I108" s="831"/>
      <c r="J108" s="831"/>
      <c r="K108" s="831"/>
      <c r="L108" s="831"/>
      <c r="M108" s="831"/>
      <c r="N108" s="831"/>
      <c r="O108" s="831"/>
      <c r="P108" s="831"/>
      <c r="Q108" s="831"/>
      <c r="R108" s="831"/>
      <c r="S108" s="831"/>
      <c r="T108" s="831"/>
      <c r="U108" s="831"/>
      <c r="V108" s="831"/>
      <c r="W108" s="831"/>
      <c r="X108" s="832"/>
      <c r="Y108" s="1450"/>
      <c r="Z108" s="1451"/>
      <c r="AA108" s="1451"/>
      <c r="AB108" s="1451"/>
      <c r="AC108" s="1451"/>
      <c r="AD108" s="1451"/>
      <c r="AE108" s="1451"/>
      <c r="AF108" s="1451"/>
      <c r="AG108" s="1451"/>
      <c r="AH108" s="1451"/>
      <c r="AI108" s="1451"/>
      <c r="AJ108" s="1451"/>
      <c r="AK108" s="1451"/>
      <c r="AL108" s="1451"/>
      <c r="AM108" s="1451"/>
      <c r="AN108" s="1451"/>
      <c r="AO108" s="1451"/>
      <c r="AP108" s="1452"/>
      <c r="AQ108" s="1453"/>
      <c r="AR108" s="1454"/>
      <c r="AS108" s="1454"/>
      <c r="AT108" s="1454"/>
      <c r="AU108" s="1454"/>
      <c r="AV108" s="1454"/>
      <c r="AW108" s="1454"/>
      <c r="AX108" s="1454"/>
      <c r="AY108" s="1454"/>
      <c r="AZ108" s="1454"/>
      <c r="BA108" s="1454"/>
      <c r="BB108" s="1454"/>
      <c r="BC108" s="1454"/>
      <c r="BD108" s="1454"/>
      <c r="BE108" s="1454"/>
      <c r="BF108" s="1454"/>
      <c r="BG108" s="1454"/>
      <c r="BH108" s="1455"/>
      <c r="BI108" s="824" t="str">
        <f>IF(CV108=TRUE,"",SUM(BI81:BI86,BI88:BI89,BI90,BI92:BI93,BI97,BI98,BI100:BI101,BI102,BI103,BI105:BI107))</f>
        <v/>
      </c>
      <c r="BJ108" s="825"/>
      <c r="BK108" s="825"/>
      <c r="BL108" s="825"/>
      <c r="BM108" s="825"/>
      <c r="BN108" s="825"/>
      <c r="BO108" s="825"/>
      <c r="BP108" s="825"/>
      <c r="BQ108" s="825"/>
      <c r="BR108" s="825"/>
      <c r="BS108" s="825"/>
      <c r="BT108" s="825"/>
      <c r="BU108" s="825"/>
      <c r="BV108" s="825"/>
      <c r="BW108" s="825"/>
      <c r="BX108" s="825"/>
      <c r="BY108" s="825"/>
      <c r="BZ108" s="836"/>
      <c r="CA108" s="824" t="str">
        <f>IF(CW108=TRUE,"",SUM(CA81:CA86,CA88:CA89,CA90,CA92:CA93,CA97,CA98,CA100:CA101,CA102,CA103,CA105:CA107))</f>
        <v/>
      </c>
      <c r="CB108" s="825"/>
      <c r="CC108" s="825"/>
      <c r="CD108" s="825"/>
      <c r="CE108" s="825"/>
      <c r="CF108" s="825"/>
      <c r="CG108" s="825"/>
      <c r="CH108" s="825"/>
      <c r="CI108" s="825"/>
      <c r="CJ108" s="825"/>
      <c r="CK108" s="825"/>
      <c r="CL108" s="825"/>
      <c r="CM108" s="825"/>
      <c r="CN108" s="825"/>
      <c r="CO108" s="825"/>
      <c r="CP108" s="825"/>
      <c r="CQ108" s="825"/>
      <c r="CR108" s="826"/>
      <c r="CS108" s="81"/>
      <c r="CT108" s="66"/>
      <c r="CU108" s="66"/>
      <c r="CV108" s="66" t="b">
        <f>AND(BI80="",BI87="",BI90="",BI91="",BI98="",BI99="",BI102="",BI103="",BI104="")</f>
        <v>1</v>
      </c>
      <c r="CW108" s="66" t="b">
        <f>AND(CA80="",CA87="",CA90="",CA91="",CA98="",CA99="",CA102="",CA103="",CA104="")</f>
        <v>1</v>
      </c>
    </row>
    <row r="109" spans="5:101" customFormat="1" ht="30.9" customHeight="1" thickBot="1" x14ac:dyDescent="0.25">
      <c r="E109" s="815" t="s">
        <v>418</v>
      </c>
      <c r="F109" s="816"/>
      <c r="G109" s="816"/>
      <c r="H109" s="816"/>
      <c r="I109" s="816"/>
      <c r="J109" s="816"/>
      <c r="K109" s="816"/>
      <c r="L109" s="816"/>
      <c r="M109" s="816"/>
      <c r="N109" s="816"/>
      <c r="O109" s="816"/>
      <c r="P109" s="816"/>
      <c r="Q109" s="816"/>
      <c r="R109" s="816"/>
      <c r="S109" s="816"/>
      <c r="T109" s="816"/>
      <c r="U109" s="816"/>
      <c r="V109" s="816"/>
      <c r="W109" s="816"/>
      <c r="X109" s="817"/>
      <c r="Y109" s="1456"/>
      <c r="Z109" s="1457"/>
      <c r="AA109" s="1457"/>
      <c r="AB109" s="1457"/>
      <c r="AC109" s="1457"/>
      <c r="AD109" s="1457"/>
      <c r="AE109" s="1457"/>
      <c r="AF109" s="1457"/>
      <c r="AG109" s="1457"/>
      <c r="AH109" s="1457"/>
      <c r="AI109" s="1457"/>
      <c r="AJ109" s="1457"/>
      <c r="AK109" s="1457"/>
      <c r="AL109" s="1457"/>
      <c r="AM109" s="1457"/>
      <c r="AN109" s="1457"/>
      <c r="AO109" s="1457"/>
      <c r="AP109" s="1458"/>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81"/>
      <c r="CT109" s="103"/>
      <c r="CU109" s="103"/>
      <c r="CV109" s="103"/>
      <c r="CW109" s="103"/>
    </row>
    <row r="110" spans="5:101" customFormat="1" ht="30.9" customHeight="1" thickBot="1" x14ac:dyDescent="0.25">
      <c r="E110" s="815" t="s">
        <v>419</v>
      </c>
      <c r="F110" s="816"/>
      <c r="G110" s="816"/>
      <c r="H110" s="816"/>
      <c r="I110" s="816"/>
      <c r="J110" s="816"/>
      <c r="K110" s="816"/>
      <c r="L110" s="816"/>
      <c r="M110" s="816"/>
      <c r="N110" s="816"/>
      <c r="O110" s="816"/>
      <c r="P110" s="816"/>
      <c r="Q110" s="816"/>
      <c r="R110" s="816"/>
      <c r="S110" s="816"/>
      <c r="T110" s="816"/>
      <c r="U110" s="816"/>
      <c r="V110" s="816"/>
      <c r="W110" s="816"/>
      <c r="X110" s="817"/>
      <c r="Y110" s="1444"/>
      <c r="Z110" s="1445"/>
      <c r="AA110" s="1445"/>
      <c r="AB110" s="1445"/>
      <c r="AC110" s="1445"/>
      <c r="AD110" s="1445"/>
      <c r="AE110" s="1445"/>
      <c r="AF110" s="1445"/>
      <c r="AG110" s="1445"/>
      <c r="AH110" s="1445"/>
      <c r="AI110" s="1445"/>
      <c r="AJ110" s="1445"/>
      <c r="AK110" s="1445"/>
      <c r="AL110" s="1445"/>
      <c r="AM110" s="1445"/>
      <c r="AN110" s="1445"/>
      <c r="AO110" s="1445"/>
      <c r="AP110" s="1446"/>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81"/>
      <c r="CT110" s="103"/>
      <c r="CU110" s="103"/>
      <c r="CV110" s="103"/>
      <c r="CW110" s="103"/>
    </row>
    <row r="111" spans="5:101" customFormat="1" ht="30.9" customHeight="1" thickBot="1" x14ac:dyDescent="0.25">
      <c r="E111" s="815" t="s">
        <v>420</v>
      </c>
      <c r="F111" s="816"/>
      <c r="G111" s="816"/>
      <c r="H111" s="816"/>
      <c r="I111" s="816"/>
      <c r="J111" s="816"/>
      <c r="K111" s="816"/>
      <c r="L111" s="816"/>
      <c r="M111" s="816"/>
      <c r="N111" s="816"/>
      <c r="O111" s="816"/>
      <c r="P111" s="816"/>
      <c r="Q111" s="816"/>
      <c r="R111" s="816"/>
      <c r="S111" s="816"/>
      <c r="T111" s="816"/>
      <c r="U111" s="816"/>
      <c r="V111" s="816"/>
      <c r="W111" s="816"/>
      <c r="X111" s="817"/>
      <c r="Y111" s="1444"/>
      <c r="Z111" s="1445"/>
      <c r="AA111" s="1445"/>
      <c r="AB111" s="1445"/>
      <c r="AC111" s="1445"/>
      <c r="AD111" s="1445"/>
      <c r="AE111" s="1445"/>
      <c r="AF111" s="1445"/>
      <c r="AG111" s="1445"/>
      <c r="AH111" s="1445"/>
      <c r="AI111" s="1445"/>
      <c r="AJ111" s="1445"/>
      <c r="AK111" s="1445"/>
      <c r="AL111" s="1445"/>
      <c r="AM111" s="1445"/>
      <c r="AN111" s="1445"/>
      <c r="AO111" s="1445"/>
      <c r="AP111" s="1446"/>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81"/>
      <c r="CT111" s="103"/>
      <c r="CU111" s="103"/>
      <c r="CV111" s="103"/>
      <c r="CW111" s="103"/>
    </row>
    <row r="112" spans="5:101" customFormat="1" ht="30.9" customHeight="1" thickBot="1" x14ac:dyDescent="0.25">
      <c r="E112" s="815" t="s">
        <v>421</v>
      </c>
      <c r="F112" s="816"/>
      <c r="G112" s="816"/>
      <c r="H112" s="816"/>
      <c r="I112" s="816"/>
      <c r="J112" s="816"/>
      <c r="K112" s="816"/>
      <c r="L112" s="816"/>
      <c r="M112" s="816"/>
      <c r="N112" s="816"/>
      <c r="O112" s="816"/>
      <c r="P112" s="816"/>
      <c r="Q112" s="816"/>
      <c r="R112" s="816"/>
      <c r="S112" s="816"/>
      <c r="T112" s="816"/>
      <c r="U112" s="816"/>
      <c r="V112" s="816"/>
      <c r="W112" s="816"/>
      <c r="X112" s="817"/>
      <c r="Y112" s="1444"/>
      <c r="Z112" s="1445"/>
      <c r="AA112" s="1445"/>
      <c r="AB112" s="1445"/>
      <c r="AC112" s="1445"/>
      <c r="AD112" s="1445"/>
      <c r="AE112" s="1445"/>
      <c r="AF112" s="1445"/>
      <c r="AG112" s="1445"/>
      <c r="AH112" s="1445"/>
      <c r="AI112" s="1445"/>
      <c r="AJ112" s="1445"/>
      <c r="AK112" s="1445"/>
      <c r="AL112" s="1445"/>
      <c r="AM112" s="1445"/>
      <c r="AN112" s="1445"/>
      <c r="AO112" s="1445"/>
      <c r="AP112" s="1446"/>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81"/>
      <c r="CT112" s="103"/>
      <c r="CU112" s="103"/>
      <c r="CV112" s="103"/>
      <c r="CW112" s="103"/>
    </row>
    <row r="113" spans="5:101" customFormat="1" ht="30.9" customHeight="1" thickBot="1" x14ac:dyDescent="0.25">
      <c r="E113" s="821" t="s">
        <v>422</v>
      </c>
      <c r="F113" s="822"/>
      <c r="G113" s="822"/>
      <c r="H113" s="822"/>
      <c r="I113" s="822"/>
      <c r="J113" s="822"/>
      <c r="K113" s="822"/>
      <c r="L113" s="822"/>
      <c r="M113" s="822"/>
      <c r="N113" s="822"/>
      <c r="O113" s="822"/>
      <c r="P113" s="822"/>
      <c r="Q113" s="822"/>
      <c r="R113" s="822"/>
      <c r="S113" s="822"/>
      <c r="T113" s="822"/>
      <c r="U113" s="822"/>
      <c r="V113" s="822"/>
      <c r="W113" s="822"/>
      <c r="X113" s="823"/>
      <c r="Y113" s="1447"/>
      <c r="Z113" s="1448"/>
      <c r="AA113" s="1448"/>
      <c r="AB113" s="1448"/>
      <c r="AC113" s="1448"/>
      <c r="AD113" s="1448"/>
      <c r="AE113" s="1448"/>
      <c r="AF113" s="1448"/>
      <c r="AG113" s="1448"/>
      <c r="AH113" s="1448"/>
      <c r="AI113" s="1448"/>
      <c r="AJ113" s="1448"/>
      <c r="AK113" s="1448"/>
      <c r="AL113" s="1448"/>
      <c r="AM113" s="1448"/>
      <c r="AN113" s="1448"/>
      <c r="AO113" s="1448"/>
      <c r="AP113" s="1449"/>
      <c r="AQ113" s="44"/>
      <c r="AR113" s="44"/>
      <c r="AS113" s="44"/>
      <c r="AT113" s="44"/>
      <c r="AU113" s="44"/>
      <c r="AV113" s="44"/>
      <c r="AW113" s="44"/>
      <c r="AX113" s="44"/>
      <c r="AY113" s="44"/>
      <c r="AZ113" s="44"/>
      <c r="BA113" s="44"/>
      <c r="BB113" s="44"/>
      <c r="BC113" s="44"/>
      <c r="BD113" s="44"/>
      <c r="BE113" s="44"/>
      <c r="BF113" s="44"/>
      <c r="BG113" s="44"/>
      <c r="BH113" s="44"/>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81"/>
      <c r="CT113" s="103"/>
      <c r="CU113" s="103"/>
      <c r="CV113" s="103"/>
      <c r="CW113" s="103"/>
    </row>
    <row r="114" spans="5:101" customFormat="1" ht="60" customHeight="1" thickTop="1" x14ac:dyDescent="0.2">
      <c r="BI114" s="827" t="s">
        <v>423</v>
      </c>
      <c r="BJ114" s="828"/>
      <c r="BK114" s="828"/>
      <c r="BL114" s="828"/>
      <c r="BM114" s="828"/>
      <c r="BN114" s="828"/>
      <c r="BO114" s="828"/>
      <c r="BP114" s="828"/>
      <c r="BQ114" s="828"/>
      <c r="BR114" s="828"/>
      <c r="BS114" s="828"/>
      <c r="BT114" s="828"/>
      <c r="BU114" s="828"/>
      <c r="BV114" s="828"/>
      <c r="BW114" s="828"/>
      <c r="BX114" s="828"/>
      <c r="BY114" s="828"/>
      <c r="BZ114" s="828"/>
      <c r="CA114" s="829"/>
      <c r="CB114" s="829"/>
      <c r="CC114" s="829"/>
      <c r="CD114" s="829"/>
      <c r="CE114" s="829"/>
      <c r="CF114" s="829"/>
      <c r="CG114" s="829"/>
      <c r="CH114" s="829"/>
      <c r="CI114" s="829"/>
      <c r="CJ114" s="829"/>
      <c r="CK114" s="829"/>
      <c r="CL114" s="829"/>
      <c r="CM114" s="829"/>
      <c r="CN114" s="829"/>
      <c r="CO114" s="829"/>
      <c r="CP114" s="829"/>
      <c r="CQ114" s="829"/>
      <c r="CR114" s="829"/>
      <c r="CS114" s="81"/>
      <c r="CT114" s="103"/>
      <c r="CU114" s="103"/>
      <c r="CV114" s="103"/>
      <c r="CW114" s="103"/>
    </row>
    <row r="115" spans="5:101" customFormat="1" ht="16.5" customHeight="1" x14ac:dyDescent="0.2">
      <c r="BI115" s="1204" t="str">
        <f>IF(調査票1校目2校目!BI365=1,"",BR68)</f>
        <v/>
      </c>
      <c r="BJ115" s="1204"/>
      <c r="BK115" s="1204"/>
      <c r="BL115" s="1204"/>
      <c r="BM115" s="1204"/>
      <c r="BN115" s="1204"/>
      <c r="BO115" s="1204"/>
      <c r="BP115" s="1204"/>
      <c r="BQ115" s="1204"/>
      <c r="BR115" s="1204"/>
      <c r="BS115" s="1204"/>
      <c r="BT115" s="1204"/>
      <c r="BU115" s="1204"/>
      <c r="BV115" s="1204"/>
      <c r="BW115" s="1204"/>
      <c r="BX115" s="1204"/>
      <c r="BY115" s="1204"/>
      <c r="BZ115" s="1204"/>
      <c r="CC115" s="379" t="str">
        <f>調査票1校目2校目!CC115</f>
        <v>20240220GA</v>
      </c>
      <c r="CD115" s="379"/>
      <c r="CE115" s="379"/>
      <c r="CF115" s="379"/>
      <c r="CG115" s="379"/>
      <c r="CH115" s="379"/>
      <c r="CI115" s="379"/>
      <c r="CJ115" s="379"/>
      <c r="CK115" s="379"/>
      <c r="CL115" s="379"/>
      <c r="CM115" s="379"/>
      <c r="CN115" s="379"/>
      <c r="CO115" s="379"/>
      <c r="CP115" s="379"/>
      <c r="CQ115" s="379"/>
      <c r="CS115" s="81"/>
      <c r="CT115" s="103"/>
      <c r="CU115" s="103"/>
      <c r="CV115" s="103"/>
      <c r="CW115" s="103"/>
    </row>
    <row r="116" spans="5:101" customFormat="1" ht="16.5" customHeight="1" x14ac:dyDescent="0.2">
      <c r="CG116" s="7"/>
      <c r="CH116" s="7"/>
      <c r="CI116" s="7"/>
      <c r="CJ116" s="7"/>
      <c r="CK116" s="7"/>
      <c r="CL116" s="7"/>
      <c r="CM116" s="7"/>
      <c r="CN116" s="7"/>
      <c r="CO116" s="7"/>
      <c r="CP116" s="7"/>
      <c r="CQ116" s="7"/>
      <c r="CR116" s="7"/>
      <c r="CS116" s="76"/>
      <c r="CT116" s="62"/>
      <c r="CU116" s="62"/>
      <c r="CV116" s="103"/>
      <c r="CW116" s="103"/>
    </row>
    <row r="117" spans="5:101" customFormat="1" ht="9.75" customHeight="1" x14ac:dyDescent="0.2">
      <c r="CC117" s="7"/>
      <c r="CD117" s="7"/>
      <c r="CE117" s="7"/>
      <c r="CF117" s="7"/>
      <c r="CG117" s="7"/>
      <c r="CH117" s="7"/>
      <c r="CI117" s="7"/>
      <c r="CJ117" s="7"/>
      <c r="CK117" s="7"/>
      <c r="CL117" s="7"/>
      <c r="CM117" s="7"/>
      <c r="CN117" s="7"/>
      <c r="CO117" s="7"/>
      <c r="CP117" s="7"/>
      <c r="CQ117" s="7"/>
      <c r="CR117" s="7"/>
      <c r="CS117" s="81"/>
      <c r="CT117" s="103"/>
      <c r="CU117" s="103"/>
      <c r="CV117" s="103"/>
      <c r="CW117" s="103"/>
    </row>
    <row r="118" spans="5:101" customFormat="1" ht="24.75" customHeight="1" x14ac:dyDescent="0.2">
      <c r="E118" s="1176" t="s">
        <v>424</v>
      </c>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6"/>
      <c r="AY118" s="1176"/>
      <c r="AZ118" s="1176"/>
      <c r="BA118" s="1176"/>
      <c r="BB118" s="1176"/>
      <c r="BC118" s="1176"/>
      <c r="BD118" s="1176"/>
      <c r="BE118" s="1176"/>
      <c r="BF118" s="1176"/>
      <c r="BG118" s="1176"/>
      <c r="BH118" s="1176"/>
      <c r="BI118" s="1176"/>
      <c r="BJ118" s="1176"/>
      <c r="BK118" s="1176"/>
      <c r="BL118" s="1176"/>
      <c r="BM118" s="1176"/>
      <c r="BN118" s="1176"/>
      <c r="BO118" s="1176"/>
      <c r="BP118" s="1176"/>
      <c r="BQ118" s="1176"/>
      <c r="BR118" s="1176"/>
      <c r="BS118" s="1176"/>
      <c r="BT118" s="1176"/>
      <c r="BU118" s="1176"/>
      <c r="BV118" s="1176"/>
      <c r="BW118" s="1176"/>
      <c r="BX118" s="1176"/>
      <c r="BY118" s="1176"/>
      <c r="BZ118" s="1176"/>
      <c r="CA118" s="1176"/>
      <c r="CB118" s="1176"/>
      <c r="CC118" s="1176"/>
      <c r="CD118" s="1176"/>
      <c r="CE118" s="1176"/>
      <c r="CF118" s="1176"/>
      <c r="CG118" s="1176"/>
      <c r="CH118" s="1176"/>
      <c r="CI118" s="1176"/>
      <c r="CJ118" s="1176"/>
      <c r="CK118" s="1176"/>
      <c r="CL118" s="1176"/>
      <c r="CM118" s="1176"/>
      <c r="CN118" s="1176"/>
      <c r="CO118" s="1176"/>
      <c r="CP118" s="1176"/>
      <c r="CQ118" s="1176"/>
      <c r="CR118" s="1176"/>
      <c r="CS118" s="81"/>
      <c r="CT118" s="103"/>
      <c r="CU118" s="103"/>
      <c r="CV118" s="103"/>
      <c r="CW118" s="103"/>
    </row>
    <row r="119" spans="5:101" customFormat="1" ht="24.75" customHeight="1" thickBot="1" x14ac:dyDescent="0.3">
      <c r="E119" s="41"/>
      <c r="F119" s="41"/>
      <c r="G119" s="41"/>
      <c r="H119" s="41"/>
      <c r="I119" s="41"/>
      <c r="J119" s="41"/>
      <c r="K119" s="41"/>
      <c r="L119" s="42"/>
      <c r="M119" s="41"/>
      <c r="N119" s="41"/>
      <c r="O119" s="41"/>
      <c r="P119" s="41"/>
      <c r="Q119" s="41"/>
      <c r="R119" s="41"/>
      <c r="S119" s="41"/>
      <c r="T119" s="41"/>
      <c r="U119" s="41"/>
      <c r="V119" s="41"/>
      <c r="W119" s="41"/>
      <c r="X119" s="41"/>
      <c r="Y119" s="41"/>
      <c r="Z119" s="41"/>
      <c r="AA119" s="41"/>
      <c r="AB119" s="41"/>
      <c r="AC119" s="41"/>
      <c r="AD119" s="41"/>
      <c r="AE119" s="41"/>
      <c r="AF119" s="42"/>
      <c r="AG119" s="42"/>
      <c r="AH119" s="844" t="str">
        <f>AH6</f>
        <v>【 学 校 法 人 用 】</v>
      </c>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c r="BP119" s="845"/>
      <c r="BQ119" s="845"/>
      <c r="BR119" s="845"/>
      <c r="BS119" s="41"/>
      <c r="BT119" s="41"/>
      <c r="BU119" s="41"/>
      <c r="BV119" s="41"/>
      <c r="BW119" s="41"/>
      <c r="BX119" s="41"/>
      <c r="BY119" s="41"/>
      <c r="BZ119" s="705" t="s">
        <v>561</v>
      </c>
      <c r="CA119" s="705"/>
      <c r="CB119" s="705"/>
      <c r="CC119" s="705"/>
      <c r="CD119" s="705"/>
      <c r="CE119" s="705"/>
      <c r="CF119" s="705"/>
      <c r="CG119" s="705"/>
      <c r="CH119" s="705"/>
      <c r="CI119" s="705"/>
      <c r="CJ119" s="705"/>
      <c r="CK119" s="705"/>
      <c r="CL119" s="705"/>
      <c r="CM119" s="705"/>
      <c r="CN119" s="705"/>
      <c r="CO119" s="705"/>
      <c r="CP119" s="705"/>
      <c r="CQ119" s="705"/>
      <c r="CR119" s="705"/>
      <c r="CS119" s="81"/>
      <c r="CT119" s="103"/>
      <c r="CU119" s="103"/>
      <c r="CV119" s="103"/>
      <c r="CW119" s="103"/>
    </row>
    <row r="120" spans="5:101" customFormat="1" ht="24.75" customHeight="1" thickTop="1" x14ac:dyDescent="0.2">
      <c r="E120" s="706" t="s">
        <v>455</v>
      </c>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8"/>
      <c r="AQ120" s="40"/>
      <c r="AR120" s="40"/>
      <c r="AS120" s="40"/>
      <c r="AT120" s="40"/>
      <c r="AU120" s="40"/>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41"/>
      <c r="BW120" s="41"/>
      <c r="BX120" s="41"/>
      <c r="BY120" s="41"/>
      <c r="BZ120" s="709" t="s">
        <v>0</v>
      </c>
      <c r="CA120" s="710"/>
      <c r="CB120" s="710"/>
      <c r="CC120" s="710"/>
      <c r="CD120" s="710"/>
      <c r="CE120" s="710"/>
      <c r="CF120" s="710"/>
      <c r="CG120" s="710"/>
      <c r="CH120" s="710"/>
      <c r="CI120" s="710"/>
      <c r="CJ120" s="710"/>
      <c r="CK120" s="710"/>
      <c r="CL120" s="710"/>
      <c r="CM120" s="710"/>
      <c r="CN120" s="710"/>
      <c r="CO120" s="710"/>
      <c r="CP120" s="710"/>
      <c r="CQ120" s="710"/>
      <c r="CR120" s="711"/>
      <c r="CS120" s="81"/>
      <c r="CT120" s="103"/>
      <c r="CU120" s="103"/>
      <c r="CV120" s="103"/>
      <c r="CW120" s="103"/>
    </row>
    <row r="121" spans="5:101" customFormat="1" ht="39" customHeight="1" x14ac:dyDescent="0.2">
      <c r="E121" s="712" t="str">
        <f>IF(E74="","",E74)</f>
        <v/>
      </c>
      <c r="F121" s="713"/>
      <c r="G121" s="713"/>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4"/>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Z121" s="1239"/>
      <c r="CA121" s="1240"/>
      <c r="CB121" s="1240"/>
      <c r="CC121" s="1240"/>
      <c r="CD121" s="1240"/>
      <c r="CE121" s="1240"/>
      <c r="CF121" s="1240"/>
      <c r="CG121" s="1240"/>
      <c r="CH121" s="1240"/>
      <c r="CI121" s="1240"/>
      <c r="CJ121" s="1240"/>
      <c r="CK121" s="1240"/>
      <c r="CL121" s="1240"/>
      <c r="CM121" s="1240"/>
      <c r="CN121" s="1240"/>
      <c r="CO121" s="1240"/>
      <c r="CP121" s="1240"/>
      <c r="CQ121" s="1240"/>
      <c r="CR121" s="1241"/>
      <c r="CS121" s="81"/>
      <c r="CT121" s="103"/>
      <c r="CU121" s="103"/>
      <c r="CV121" s="103"/>
      <c r="CW121" s="103"/>
    </row>
    <row r="122" spans="5:101" customFormat="1" ht="15" customHeight="1" thickBot="1" x14ac:dyDescent="0.25">
      <c r="E122" s="715"/>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7"/>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CS122" s="81"/>
      <c r="CT122" s="103"/>
      <c r="CU122" s="103"/>
      <c r="CV122" s="103"/>
      <c r="CW122" s="103"/>
    </row>
    <row r="123" spans="5:101" customFormat="1" ht="15" customHeight="1" thickTop="1" thickBot="1" x14ac:dyDescent="0.25">
      <c r="BI123" s="718" t="str">
        <f ca="1">調査票1校目2校目!BI123</f>
        <v>（令和5年4月1日～令和6年3月31日　単位：円）</v>
      </c>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81"/>
      <c r="CT123" s="103"/>
      <c r="CU123" s="103"/>
      <c r="CV123" s="103"/>
      <c r="CW123" s="103"/>
    </row>
    <row r="124" spans="5:101" customFormat="1" ht="18" customHeight="1" thickTop="1" x14ac:dyDescent="0.2">
      <c r="E124" s="846" t="s">
        <v>388</v>
      </c>
      <c r="F124" s="847"/>
      <c r="G124" s="847"/>
      <c r="H124" s="847"/>
      <c r="I124" s="847"/>
      <c r="J124" s="847"/>
      <c r="K124" s="847"/>
      <c r="L124" s="847"/>
      <c r="M124" s="847"/>
      <c r="N124" s="847"/>
      <c r="O124" s="847"/>
      <c r="P124" s="847"/>
      <c r="Q124" s="847"/>
      <c r="R124" s="847"/>
      <c r="S124" s="847"/>
      <c r="T124" s="847"/>
      <c r="U124" s="847"/>
      <c r="V124" s="847"/>
      <c r="W124" s="847"/>
      <c r="X124" s="848"/>
      <c r="Y124" s="855" t="s">
        <v>54</v>
      </c>
      <c r="Z124" s="856"/>
      <c r="AA124" s="856"/>
      <c r="AB124" s="856"/>
      <c r="AC124" s="856"/>
      <c r="AD124" s="856"/>
      <c r="AE124" s="856"/>
      <c r="AF124" s="856"/>
      <c r="AG124" s="856"/>
      <c r="AH124" s="856"/>
      <c r="AI124" s="856"/>
      <c r="AJ124" s="856"/>
      <c r="AK124" s="856"/>
      <c r="AL124" s="856"/>
      <c r="AM124" s="856"/>
      <c r="AN124" s="856"/>
      <c r="AO124" s="856"/>
      <c r="AP124" s="857"/>
      <c r="AQ124" s="679" t="s">
        <v>55</v>
      </c>
      <c r="AR124" s="674"/>
      <c r="AS124" s="674"/>
      <c r="AT124" s="674"/>
      <c r="AU124" s="674"/>
      <c r="AV124" s="674"/>
      <c r="AW124" s="674"/>
      <c r="AX124" s="674"/>
      <c r="AY124" s="674"/>
      <c r="AZ124" s="674"/>
      <c r="BA124" s="674"/>
      <c r="BB124" s="674"/>
      <c r="BC124" s="674"/>
      <c r="BD124" s="674"/>
      <c r="BE124" s="674"/>
      <c r="BF124" s="674"/>
      <c r="BG124" s="674"/>
      <c r="BH124" s="675"/>
      <c r="BI124" s="680" t="s">
        <v>389</v>
      </c>
      <c r="BJ124" s="681"/>
      <c r="BK124" s="681"/>
      <c r="BL124" s="681"/>
      <c r="BM124" s="681"/>
      <c r="BN124" s="681"/>
      <c r="BO124" s="681"/>
      <c r="BP124" s="681"/>
      <c r="BQ124" s="681"/>
      <c r="BR124" s="681"/>
      <c r="BS124" s="681"/>
      <c r="BT124" s="681"/>
      <c r="BU124" s="681"/>
      <c r="BV124" s="681"/>
      <c r="BW124" s="681"/>
      <c r="BX124" s="681"/>
      <c r="BY124" s="681"/>
      <c r="BZ124" s="682"/>
      <c r="CA124" s="680" t="s">
        <v>389</v>
      </c>
      <c r="CB124" s="681"/>
      <c r="CC124" s="681"/>
      <c r="CD124" s="681"/>
      <c r="CE124" s="681"/>
      <c r="CF124" s="681"/>
      <c r="CG124" s="681"/>
      <c r="CH124" s="681"/>
      <c r="CI124" s="681"/>
      <c r="CJ124" s="681"/>
      <c r="CK124" s="681"/>
      <c r="CL124" s="681"/>
      <c r="CM124" s="681"/>
      <c r="CN124" s="681"/>
      <c r="CO124" s="681"/>
      <c r="CP124" s="681"/>
      <c r="CQ124" s="681"/>
      <c r="CR124" s="683"/>
      <c r="CS124" s="81"/>
      <c r="CT124" s="103"/>
      <c r="CU124" s="103"/>
      <c r="CV124" s="103"/>
      <c r="CW124" s="103"/>
    </row>
    <row r="125" spans="5:101" customFormat="1" ht="18" customHeight="1" x14ac:dyDescent="0.2">
      <c r="E125" s="849"/>
      <c r="F125" s="850"/>
      <c r="G125" s="850"/>
      <c r="H125" s="850"/>
      <c r="I125" s="850"/>
      <c r="J125" s="850"/>
      <c r="K125" s="850"/>
      <c r="L125" s="850"/>
      <c r="M125" s="850"/>
      <c r="N125" s="850"/>
      <c r="O125" s="850"/>
      <c r="P125" s="850"/>
      <c r="Q125" s="850"/>
      <c r="R125" s="850"/>
      <c r="S125" s="850"/>
      <c r="T125" s="850"/>
      <c r="U125" s="850"/>
      <c r="V125" s="850"/>
      <c r="W125" s="850"/>
      <c r="X125" s="851"/>
      <c r="Y125" s="858"/>
      <c r="Z125" s="859"/>
      <c r="AA125" s="859"/>
      <c r="AB125" s="859"/>
      <c r="AC125" s="859"/>
      <c r="AD125" s="859"/>
      <c r="AE125" s="859"/>
      <c r="AF125" s="859"/>
      <c r="AG125" s="859"/>
      <c r="AH125" s="859"/>
      <c r="AI125" s="859"/>
      <c r="AJ125" s="859"/>
      <c r="AK125" s="859"/>
      <c r="AL125" s="859"/>
      <c r="AM125" s="859"/>
      <c r="AN125" s="859"/>
      <c r="AO125" s="859"/>
      <c r="AP125" s="860"/>
      <c r="AQ125" s="676"/>
      <c r="AR125" s="677"/>
      <c r="AS125" s="677"/>
      <c r="AT125" s="677"/>
      <c r="AU125" s="677"/>
      <c r="AV125" s="677"/>
      <c r="AW125" s="677"/>
      <c r="AX125" s="677"/>
      <c r="AY125" s="677"/>
      <c r="AZ125" s="677"/>
      <c r="BA125" s="677"/>
      <c r="BB125" s="677"/>
      <c r="BC125" s="677"/>
      <c r="BD125" s="677"/>
      <c r="BE125" s="677"/>
      <c r="BF125" s="677"/>
      <c r="BG125" s="677"/>
      <c r="BH125" s="678"/>
      <c r="BI125" s="684" t="str">
        <f>BI78</f>
        <v/>
      </c>
      <c r="BJ125" s="685"/>
      <c r="BK125" s="685"/>
      <c r="BL125" s="685"/>
      <c r="BM125" s="685"/>
      <c r="BN125" s="685"/>
      <c r="BO125" s="685"/>
      <c r="BP125" s="685"/>
      <c r="BQ125" s="685"/>
      <c r="BR125" s="685"/>
      <c r="BS125" s="685"/>
      <c r="BT125" s="685"/>
      <c r="BU125" s="685"/>
      <c r="BV125" s="685"/>
      <c r="BW125" s="685"/>
      <c r="BX125" s="685"/>
      <c r="BY125" s="685"/>
      <c r="BZ125" s="686"/>
      <c r="CA125" s="684" t="str">
        <f>CA78</f>
        <v/>
      </c>
      <c r="CB125" s="690"/>
      <c r="CC125" s="690"/>
      <c r="CD125" s="690"/>
      <c r="CE125" s="690"/>
      <c r="CF125" s="690"/>
      <c r="CG125" s="690"/>
      <c r="CH125" s="690"/>
      <c r="CI125" s="690"/>
      <c r="CJ125" s="690"/>
      <c r="CK125" s="690"/>
      <c r="CL125" s="690"/>
      <c r="CM125" s="690"/>
      <c r="CN125" s="690"/>
      <c r="CO125" s="690"/>
      <c r="CP125" s="690"/>
      <c r="CQ125" s="690"/>
      <c r="CR125" s="691"/>
      <c r="CS125" s="81"/>
      <c r="CT125" s="103"/>
      <c r="CU125" s="103"/>
      <c r="CV125" s="103"/>
      <c r="CW125" s="103"/>
    </row>
    <row r="126" spans="5:101" customFormat="1" ht="36" customHeight="1" thickBot="1" x14ac:dyDescent="0.25">
      <c r="E126" s="852"/>
      <c r="F126" s="853"/>
      <c r="G126" s="853"/>
      <c r="H126" s="853"/>
      <c r="I126" s="853"/>
      <c r="J126" s="853"/>
      <c r="K126" s="853"/>
      <c r="L126" s="853"/>
      <c r="M126" s="853"/>
      <c r="N126" s="853"/>
      <c r="O126" s="853"/>
      <c r="P126" s="853"/>
      <c r="Q126" s="853"/>
      <c r="R126" s="853"/>
      <c r="S126" s="853"/>
      <c r="T126" s="853"/>
      <c r="U126" s="853"/>
      <c r="V126" s="853"/>
      <c r="W126" s="853"/>
      <c r="X126" s="854"/>
      <c r="Y126" s="693" t="s">
        <v>485</v>
      </c>
      <c r="Z126" s="694"/>
      <c r="AA126" s="694"/>
      <c r="AB126" s="694"/>
      <c r="AC126" s="694"/>
      <c r="AD126" s="694"/>
      <c r="AE126" s="694"/>
      <c r="AF126" s="694"/>
      <c r="AG126" s="694"/>
      <c r="AH126" s="694"/>
      <c r="AI126" s="694"/>
      <c r="AJ126" s="694"/>
      <c r="AK126" s="694"/>
      <c r="AL126" s="694"/>
      <c r="AM126" s="694"/>
      <c r="AN126" s="694"/>
      <c r="AO126" s="694"/>
      <c r="AP126" s="695"/>
      <c r="AQ126" s="696" t="s">
        <v>484</v>
      </c>
      <c r="AR126" s="697"/>
      <c r="AS126" s="697"/>
      <c r="AT126" s="697"/>
      <c r="AU126" s="697"/>
      <c r="AV126" s="697"/>
      <c r="AW126" s="697"/>
      <c r="AX126" s="697"/>
      <c r="AY126" s="697"/>
      <c r="AZ126" s="697"/>
      <c r="BA126" s="697"/>
      <c r="BB126" s="697"/>
      <c r="BC126" s="697"/>
      <c r="BD126" s="697"/>
      <c r="BE126" s="697"/>
      <c r="BF126" s="697"/>
      <c r="BG126" s="697"/>
      <c r="BH126" s="698"/>
      <c r="BI126" s="687"/>
      <c r="BJ126" s="688"/>
      <c r="BK126" s="688"/>
      <c r="BL126" s="688"/>
      <c r="BM126" s="688"/>
      <c r="BN126" s="688"/>
      <c r="BO126" s="688"/>
      <c r="BP126" s="688"/>
      <c r="BQ126" s="688"/>
      <c r="BR126" s="688"/>
      <c r="BS126" s="688"/>
      <c r="BT126" s="688"/>
      <c r="BU126" s="688"/>
      <c r="BV126" s="688"/>
      <c r="BW126" s="688"/>
      <c r="BX126" s="688"/>
      <c r="BY126" s="688"/>
      <c r="BZ126" s="689"/>
      <c r="CA126" s="687"/>
      <c r="CB126" s="688"/>
      <c r="CC126" s="688"/>
      <c r="CD126" s="688"/>
      <c r="CE126" s="688"/>
      <c r="CF126" s="688"/>
      <c r="CG126" s="688"/>
      <c r="CH126" s="688"/>
      <c r="CI126" s="688"/>
      <c r="CJ126" s="688"/>
      <c r="CK126" s="688"/>
      <c r="CL126" s="688"/>
      <c r="CM126" s="688"/>
      <c r="CN126" s="688"/>
      <c r="CO126" s="688"/>
      <c r="CP126" s="688"/>
      <c r="CQ126" s="688"/>
      <c r="CR126" s="692"/>
      <c r="CS126" s="81"/>
      <c r="CT126" s="103"/>
      <c r="CU126" s="103"/>
      <c r="CV126" s="103"/>
      <c r="CW126" s="103"/>
    </row>
    <row r="127" spans="5:101" customFormat="1" ht="39.9" customHeight="1" x14ac:dyDescent="0.2">
      <c r="E127" s="450" t="s">
        <v>425</v>
      </c>
      <c r="F127" s="451"/>
      <c r="G127" s="451"/>
      <c r="H127" s="451"/>
      <c r="I127" s="451"/>
      <c r="J127" s="451"/>
      <c r="K127" s="451"/>
      <c r="L127" s="451"/>
      <c r="M127" s="451"/>
      <c r="N127" s="451"/>
      <c r="O127" s="451"/>
      <c r="P127" s="451"/>
      <c r="Q127" s="451"/>
      <c r="R127" s="451"/>
      <c r="S127" s="451"/>
      <c r="T127" s="451"/>
      <c r="U127" s="451"/>
      <c r="V127" s="451"/>
      <c r="W127" s="451"/>
      <c r="X127" s="452"/>
      <c r="Y127" s="1459"/>
      <c r="Z127" s="1460"/>
      <c r="AA127" s="1460"/>
      <c r="AB127" s="1460"/>
      <c r="AC127" s="1460"/>
      <c r="AD127" s="1460"/>
      <c r="AE127" s="1460"/>
      <c r="AF127" s="1460"/>
      <c r="AG127" s="1460"/>
      <c r="AH127" s="1460"/>
      <c r="AI127" s="1460"/>
      <c r="AJ127" s="1460"/>
      <c r="AK127" s="1460"/>
      <c r="AL127" s="1460"/>
      <c r="AM127" s="1460"/>
      <c r="AN127" s="1460"/>
      <c r="AO127" s="1460"/>
      <c r="AP127" s="1461"/>
      <c r="AQ127" s="1459"/>
      <c r="AR127" s="1460"/>
      <c r="AS127" s="1460"/>
      <c r="AT127" s="1460"/>
      <c r="AU127" s="1460"/>
      <c r="AV127" s="1460"/>
      <c r="AW127" s="1460"/>
      <c r="AX127" s="1460"/>
      <c r="AY127" s="1460"/>
      <c r="AZ127" s="1460"/>
      <c r="BA127" s="1460"/>
      <c r="BB127" s="1460"/>
      <c r="BC127" s="1460"/>
      <c r="BD127" s="1460"/>
      <c r="BE127" s="1460"/>
      <c r="BF127" s="1460"/>
      <c r="BG127" s="1460"/>
      <c r="BH127" s="1461"/>
      <c r="BI127" s="861" t="str">
        <f>IF(CV127=TRUE,"",SUM(BI129,BI131,BI133,BI135,BI136,BI137,BI138))</f>
        <v/>
      </c>
      <c r="BJ127" s="862"/>
      <c r="BK127" s="862"/>
      <c r="BL127" s="862"/>
      <c r="BM127" s="862"/>
      <c r="BN127" s="862"/>
      <c r="BO127" s="862"/>
      <c r="BP127" s="862"/>
      <c r="BQ127" s="862"/>
      <c r="BR127" s="862"/>
      <c r="BS127" s="862"/>
      <c r="BT127" s="862"/>
      <c r="BU127" s="862"/>
      <c r="BV127" s="862"/>
      <c r="BW127" s="862"/>
      <c r="BX127" s="862"/>
      <c r="BY127" s="862"/>
      <c r="BZ127" s="863"/>
      <c r="CA127" s="861" t="str">
        <f>IF(CW127=TRUE,"",SUM(CA129,CA131,CA133,CA135,CA136,CA137,CA138))</f>
        <v/>
      </c>
      <c r="CB127" s="862"/>
      <c r="CC127" s="862"/>
      <c r="CD127" s="862"/>
      <c r="CE127" s="862"/>
      <c r="CF127" s="862"/>
      <c r="CG127" s="862"/>
      <c r="CH127" s="862"/>
      <c r="CI127" s="862"/>
      <c r="CJ127" s="862"/>
      <c r="CK127" s="862"/>
      <c r="CL127" s="862"/>
      <c r="CM127" s="862"/>
      <c r="CN127" s="862"/>
      <c r="CO127" s="862"/>
      <c r="CP127" s="862"/>
      <c r="CQ127" s="862"/>
      <c r="CR127" s="864"/>
      <c r="CS127" s="81"/>
      <c r="CT127" s="103"/>
      <c r="CU127" s="103"/>
      <c r="CV127" s="103" t="b">
        <f>AND(BI128="",BI132="",BI136="",BI137="",BI138="")</f>
        <v>1</v>
      </c>
      <c r="CW127" s="103" t="b">
        <f>AND(CA128="",CA132="",CA136="",CA137="",CA138="")</f>
        <v>1</v>
      </c>
    </row>
    <row r="128" spans="5:101" customFormat="1" ht="35.1" customHeight="1" x14ac:dyDescent="0.2">
      <c r="E128" s="889" t="s">
        <v>482</v>
      </c>
      <c r="F128" s="874"/>
      <c r="G128" s="875"/>
      <c r="H128" s="868" t="s">
        <v>426</v>
      </c>
      <c r="I128" s="869"/>
      <c r="J128" s="869"/>
      <c r="K128" s="869"/>
      <c r="L128" s="869"/>
      <c r="M128" s="869"/>
      <c r="N128" s="869"/>
      <c r="O128" s="869"/>
      <c r="P128" s="869"/>
      <c r="Q128" s="869"/>
      <c r="R128" s="869"/>
      <c r="S128" s="869"/>
      <c r="T128" s="869"/>
      <c r="U128" s="869"/>
      <c r="V128" s="869"/>
      <c r="W128" s="869"/>
      <c r="X128" s="870"/>
      <c r="Y128" s="1463"/>
      <c r="Z128" s="1464"/>
      <c r="AA128" s="1464"/>
      <c r="AB128" s="1464"/>
      <c r="AC128" s="1464"/>
      <c r="AD128" s="1464"/>
      <c r="AE128" s="1464"/>
      <c r="AF128" s="1464"/>
      <c r="AG128" s="1464"/>
      <c r="AH128" s="1464"/>
      <c r="AI128" s="1464"/>
      <c r="AJ128" s="1464"/>
      <c r="AK128" s="1464"/>
      <c r="AL128" s="1464"/>
      <c r="AM128" s="1464"/>
      <c r="AN128" s="1464"/>
      <c r="AO128" s="1464"/>
      <c r="AP128" s="1465"/>
      <c r="AQ128" s="1463"/>
      <c r="AR128" s="1464"/>
      <c r="AS128" s="1464"/>
      <c r="AT128" s="1464"/>
      <c r="AU128" s="1464"/>
      <c r="AV128" s="1464"/>
      <c r="AW128" s="1464"/>
      <c r="AX128" s="1464"/>
      <c r="AY128" s="1464"/>
      <c r="AZ128" s="1464"/>
      <c r="BA128" s="1464"/>
      <c r="BB128" s="1464"/>
      <c r="BC128" s="1464"/>
      <c r="BD128" s="1464"/>
      <c r="BE128" s="1464"/>
      <c r="BF128" s="1464"/>
      <c r="BG128" s="1464"/>
      <c r="BH128" s="1465"/>
      <c r="BI128" s="894" t="str">
        <f>IF(CV128=TRUE,"",SUM(BI129,BI131))</f>
        <v/>
      </c>
      <c r="BJ128" s="895"/>
      <c r="BK128" s="895"/>
      <c r="BL128" s="895"/>
      <c r="BM128" s="895"/>
      <c r="BN128" s="895"/>
      <c r="BO128" s="895"/>
      <c r="BP128" s="895"/>
      <c r="BQ128" s="895"/>
      <c r="BR128" s="895"/>
      <c r="BS128" s="895"/>
      <c r="BT128" s="895"/>
      <c r="BU128" s="895"/>
      <c r="BV128" s="895"/>
      <c r="BW128" s="895"/>
      <c r="BX128" s="895"/>
      <c r="BY128" s="895"/>
      <c r="BZ128" s="896"/>
      <c r="CA128" s="894" t="str">
        <f>IF(CW128=TRUE,"",SUM(CA129,CA131))</f>
        <v/>
      </c>
      <c r="CB128" s="895"/>
      <c r="CC128" s="895"/>
      <c r="CD128" s="895"/>
      <c r="CE128" s="895"/>
      <c r="CF128" s="895"/>
      <c r="CG128" s="895"/>
      <c r="CH128" s="895"/>
      <c r="CI128" s="895"/>
      <c r="CJ128" s="895"/>
      <c r="CK128" s="895"/>
      <c r="CL128" s="895"/>
      <c r="CM128" s="895"/>
      <c r="CN128" s="895"/>
      <c r="CO128" s="895"/>
      <c r="CP128" s="895"/>
      <c r="CQ128" s="895"/>
      <c r="CR128" s="897"/>
      <c r="CS128" s="81"/>
      <c r="CT128" s="103"/>
      <c r="CU128" s="103"/>
      <c r="CV128" s="103" t="b">
        <f>AND(BI129="",BI131="")</f>
        <v>1</v>
      </c>
      <c r="CW128" s="103" t="b">
        <f>AND(CA129="",CA131="")</f>
        <v>1</v>
      </c>
    </row>
    <row r="129" spans="5:101" customFormat="1" ht="32.1" customHeight="1" x14ac:dyDescent="0.2">
      <c r="E129" s="890"/>
      <c r="F129" s="877"/>
      <c r="G129" s="878"/>
      <c r="H129" s="873" t="s">
        <v>481</v>
      </c>
      <c r="I129" s="874"/>
      <c r="J129" s="875"/>
      <c r="K129" s="882" t="s">
        <v>427</v>
      </c>
      <c r="L129" s="883"/>
      <c r="M129" s="883"/>
      <c r="N129" s="883"/>
      <c r="O129" s="883"/>
      <c r="P129" s="883"/>
      <c r="Q129" s="883"/>
      <c r="R129" s="883"/>
      <c r="S129" s="883"/>
      <c r="T129" s="883"/>
      <c r="U129" s="883"/>
      <c r="V129" s="883"/>
      <c r="W129" s="883"/>
      <c r="X129" s="884"/>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78"/>
      <c r="BJ129" s="178"/>
      <c r="BK129" s="178"/>
      <c r="BL129" s="178"/>
      <c r="BM129" s="178"/>
      <c r="BN129" s="178"/>
      <c r="BO129" s="178"/>
      <c r="BP129" s="178"/>
      <c r="BQ129" s="178"/>
      <c r="BR129" s="178"/>
      <c r="BS129" s="178"/>
      <c r="BT129" s="178"/>
      <c r="BU129" s="178"/>
      <c r="BV129" s="178"/>
      <c r="BW129" s="178"/>
      <c r="BX129" s="178"/>
      <c r="BY129" s="178"/>
      <c r="BZ129" s="178"/>
      <c r="CA129" s="898"/>
      <c r="CB129" s="899"/>
      <c r="CC129" s="899"/>
      <c r="CD129" s="899"/>
      <c r="CE129" s="899"/>
      <c r="CF129" s="899"/>
      <c r="CG129" s="899"/>
      <c r="CH129" s="899"/>
      <c r="CI129" s="899"/>
      <c r="CJ129" s="899"/>
      <c r="CK129" s="899"/>
      <c r="CL129" s="899"/>
      <c r="CM129" s="899"/>
      <c r="CN129" s="899"/>
      <c r="CO129" s="899"/>
      <c r="CP129" s="899"/>
      <c r="CQ129" s="899"/>
      <c r="CR129" s="900"/>
      <c r="CS129" s="81"/>
      <c r="CT129" s="103"/>
      <c r="CU129" s="103"/>
      <c r="CV129" s="103"/>
      <c r="CW129" s="103"/>
    </row>
    <row r="130" spans="5:101" customFormat="1" ht="32.1" customHeight="1" x14ac:dyDescent="0.2">
      <c r="E130" s="890"/>
      <c r="F130" s="877"/>
      <c r="G130" s="878"/>
      <c r="H130" s="876"/>
      <c r="I130" s="877"/>
      <c r="J130" s="878"/>
      <c r="K130" s="901" t="s">
        <v>428</v>
      </c>
      <c r="L130" s="902"/>
      <c r="M130" s="902"/>
      <c r="N130" s="902"/>
      <c r="O130" s="902"/>
      <c r="P130" s="902"/>
      <c r="Q130" s="902"/>
      <c r="R130" s="902"/>
      <c r="S130" s="902"/>
      <c r="T130" s="902"/>
      <c r="U130" s="902"/>
      <c r="V130" s="902"/>
      <c r="W130" s="902"/>
      <c r="X130" s="903"/>
      <c r="Y130" s="1513"/>
      <c r="Z130" s="1514"/>
      <c r="AA130" s="1514"/>
      <c r="AB130" s="1514"/>
      <c r="AC130" s="1514"/>
      <c r="AD130" s="1514"/>
      <c r="AE130" s="1514"/>
      <c r="AF130" s="1514"/>
      <c r="AG130" s="1514"/>
      <c r="AH130" s="1514"/>
      <c r="AI130" s="1514"/>
      <c r="AJ130" s="1514"/>
      <c r="AK130" s="1514"/>
      <c r="AL130" s="1514"/>
      <c r="AM130" s="1514"/>
      <c r="AN130" s="1514"/>
      <c r="AO130" s="1514"/>
      <c r="AP130" s="1515"/>
      <c r="AQ130" s="1513"/>
      <c r="AR130" s="1514"/>
      <c r="AS130" s="1514"/>
      <c r="AT130" s="1514"/>
      <c r="AU130" s="1514"/>
      <c r="AV130" s="1514"/>
      <c r="AW130" s="1514"/>
      <c r="AX130" s="1514"/>
      <c r="AY130" s="1514"/>
      <c r="AZ130" s="1514"/>
      <c r="BA130" s="1514"/>
      <c r="BB130" s="1514"/>
      <c r="BC130" s="1514"/>
      <c r="BD130" s="1514"/>
      <c r="BE130" s="1514"/>
      <c r="BF130" s="1514"/>
      <c r="BG130" s="1514"/>
      <c r="BH130" s="1515"/>
      <c r="BI130" s="840"/>
      <c r="BJ130" s="841"/>
      <c r="BK130" s="841"/>
      <c r="BL130" s="841"/>
      <c r="BM130" s="841"/>
      <c r="BN130" s="841"/>
      <c r="BO130" s="841"/>
      <c r="BP130" s="841"/>
      <c r="BQ130" s="841"/>
      <c r="BR130" s="841"/>
      <c r="BS130" s="841"/>
      <c r="BT130" s="841"/>
      <c r="BU130" s="841"/>
      <c r="BV130" s="841"/>
      <c r="BW130" s="841"/>
      <c r="BX130" s="841"/>
      <c r="BY130" s="841"/>
      <c r="BZ130" s="843"/>
      <c r="CA130" s="840"/>
      <c r="CB130" s="841"/>
      <c r="CC130" s="841"/>
      <c r="CD130" s="841"/>
      <c r="CE130" s="841"/>
      <c r="CF130" s="841"/>
      <c r="CG130" s="841"/>
      <c r="CH130" s="841"/>
      <c r="CI130" s="841"/>
      <c r="CJ130" s="841"/>
      <c r="CK130" s="841"/>
      <c r="CL130" s="841"/>
      <c r="CM130" s="841"/>
      <c r="CN130" s="841"/>
      <c r="CO130" s="841"/>
      <c r="CP130" s="841"/>
      <c r="CQ130" s="841"/>
      <c r="CR130" s="842"/>
      <c r="CS130" s="81"/>
      <c r="CT130" s="103"/>
      <c r="CU130" s="103"/>
      <c r="CV130" s="103"/>
      <c r="CW130" s="103"/>
    </row>
    <row r="131" spans="5:101" customFormat="1" ht="32.1" customHeight="1" x14ac:dyDescent="0.2">
      <c r="E131" s="890"/>
      <c r="F131" s="877"/>
      <c r="G131" s="878"/>
      <c r="H131" s="879"/>
      <c r="I131" s="880"/>
      <c r="J131" s="881"/>
      <c r="K131" s="904" t="s">
        <v>429</v>
      </c>
      <c r="L131" s="905"/>
      <c r="M131" s="905"/>
      <c r="N131" s="905"/>
      <c r="O131" s="905"/>
      <c r="P131" s="905"/>
      <c r="Q131" s="905"/>
      <c r="R131" s="905"/>
      <c r="S131" s="905"/>
      <c r="T131" s="905"/>
      <c r="U131" s="905"/>
      <c r="V131" s="905"/>
      <c r="W131" s="905"/>
      <c r="X131" s="906"/>
      <c r="Y131" s="1469"/>
      <c r="Z131" s="1469"/>
      <c r="AA131" s="1469"/>
      <c r="AB131" s="1469"/>
      <c r="AC131" s="1469"/>
      <c r="AD131" s="1469"/>
      <c r="AE131" s="1469"/>
      <c r="AF131" s="1469"/>
      <c r="AG131" s="1469"/>
      <c r="AH131" s="1469"/>
      <c r="AI131" s="1469"/>
      <c r="AJ131" s="1469"/>
      <c r="AK131" s="1469"/>
      <c r="AL131" s="1469"/>
      <c r="AM131" s="1469"/>
      <c r="AN131" s="1469"/>
      <c r="AO131" s="1469"/>
      <c r="AP131" s="1469"/>
      <c r="AQ131" s="1469"/>
      <c r="AR131" s="1469"/>
      <c r="AS131" s="1469"/>
      <c r="AT131" s="1469"/>
      <c r="AU131" s="1469"/>
      <c r="AV131" s="1469"/>
      <c r="AW131" s="1469"/>
      <c r="AX131" s="1469"/>
      <c r="AY131" s="1469"/>
      <c r="AZ131" s="1469"/>
      <c r="BA131" s="1469"/>
      <c r="BB131" s="1469"/>
      <c r="BC131" s="1469"/>
      <c r="BD131" s="1469"/>
      <c r="BE131" s="1469"/>
      <c r="BF131" s="1469"/>
      <c r="BG131" s="1469"/>
      <c r="BH131" s="1469"/>
      <c r="BI131" s="907"/>
      <c r="BJ131" s="907"/>
      <c r="BK131" s="907"/>
      <c r="BL131" s="907"/>
      <c r="BM131" s="907"/>
      <c r="BN131" s="907"/>
      <c r="BO131" s="907"/>
      <c r="BP131" s="907"/>
      <c r="BQ131" s="907"/>
      <c r="BR131" s="907"/>
      <c r="BS131" s="907"/>
      <c r="BT131" s="907"/>
      <c r="BU131" s="907"/>
      <c r="BV131" s="907"/>
      <c r="BW131" s="907"/>
      <c r="BX131" s="907"/>
      <c r="BY131" s="907"/>
      <c r="BZ131" s="907"/>
      <c r="CA131" s="865"/>
      <c r="CB131" s="866"/>
      <c r="CC131" s="866"/>
      <c r="CD131" s="866"/>
      <c r="CE131" s="866"/>
      <c r="CF131" s="866"/>
      <c r="CG131" s="866"/>
      <c r="CH131" s="866"/>
      <c r="CI131" s="866"/>
      <c r="CJ131" s="866"/>
      <c r="CK131" s="866"/>
      <c r="CL131" s="866"/>
      <c r="CM131" s="866"/>
      <c r="CN131" s="866"/>
      <c r="CO131" s="866"/>
      <c r="CP131" s="866"/>
      <c r="CQ131" s="866"/>
      <c r="CR131" s="867"/>
      <c r="CS131" s="81"/>
      <c r="CT131" s="103"/>
      <c r="CU131" s="103"/>
      <c r="CV131" s="103"/>
      <c r="CW131" s="103"/>
    </row>
    <row r="132" spans="5:101" customFormat="1" ht="32.1" customHeight="1" x14ac:dyDescent="0.2">
      <c r="E132" s="890"/>
      <c r="F132" s="877"/>
      <c r="G132" s="878"/>
      <c r="H132" s="868" t="s">
        <v>430</v>
      </c>
      <c r="I132" s="869"/>
      <c r="J132" s="869"/>
      <c r="K132" s="869"/>
      <c r="L132" s="869"/>
      <c r="M132" s="869"/>
      <c r="N132" s="869"/>
      <c r="O132" s="869"/>
      <c r="P132" s="869"/>
      <c r="Q132" s="869"/>
      <c r="R132" s="869"/>
      <c r="S132" s="869"/>
      <c r="T132" s="869"/>
      <c r="U132" s="869"/>
      <c r="V132" s="869"/>
      <c r="W132" s="869"/>
      <c r="X132" s="870"/>
      <c r="Y132" s="1462"/>
      <c r="Z132" s="1462"/>
      <c r="AA132" s="1462"/>
      <c r="AB132" s="1462"/>
      <c r="AC132" s="1462"/>
      <c r="AD132" s="1462"/>
      <c r="AE132" s="1462"/>
      <c r="AF132" s="1462"/>
      <c r="AG132" s="1462"/>
      <c r="AH132" s="1462"/>
      <c r="AI132" s="1462"/>
      <c r="AJ132" s="1462"/>
      <c r="AK132" s="1462"/>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2"/>
      <c r="BF132" s="1462"/>
      <c r="BG132" s="1462"/>
      <c r="BH132" s="1462"/>
      <c r="BI132" s="871" t="str">
        <f>IF(CV132=TRUE,"",SUM(BI133,BI135))</f>
        <v/>
      </c>
      <c r="BJ132" s="871"/>
      <c r="BK132" s="871"/>
      <c r="BL132" s="871"/>
      <c r="BM132" s="871"/>
      <c r="BN132" s="871"/>
      <c r="BO132" s="871"/>
      <c r="BP132" s="871"/>
      <c r="BQ132" s="871"/>
      <c r="BR132" s="871"/>
      <c r="BS132" s="871"/>
      <c r="BT132" s="871"/>
      <c r="BU132" s="871"/>
      <c r="BV132" s="871"/>
      <c r="BW132" s="871"/>
      <c r="BX132" s="871"/>
      <c r="BY132" s="871"/>
      <c r="BZ132" s="871"/>
      <c r="CA132" s="871" t="str">
        <f>IF(CW132=TRUE,"",SUM(CA133,CA135))</f>
        <v/>
      </c>
      <c r="CB132" s="871"/>
      <c r="CC132" s="871"/>
      <c r="CD132" s="871"/>
      <c r="CE132" s="871"/>
      <c r="CF132" s="871"/>
      <c r="CG132" s="871"/>
      <c r="CH132" s="871"/>
      <c r="CI132" s="871"/>
      <c r="CJ132" s="871"/>
      <c r="CK132" s="871"/>
      <c r="CL132" s="871"/>
      <c r="CM132" s="871"/>
      <c r="CN132" s="871"/>
      <c r="CO132" s="871"/>
      <c r="CP132" s="871"/>
      <c r="CQ132" s="871"/>
      <c r="CR132" s="872"/>
      <c r="CS132" s="81"/>
      <c r="CT132" s="103"/>
      <c r="CU132" s="103"/>
      <c r="CV132" s="103" t="b">
        <f>AND(BI133="",BI135="")</f>
        <v>1</v>
      </c>
      <c r="CW132" s="103" t="b">
        <f>AND(CA133="",CA135="")</f>
        <v>1</v>
      </c>
    </row>
    <row r="133" spans="5:101" customFormat="1" ht="32.1" customHeight="1" x14ac:dyDescent="0.2">
      <c r="E133" s="890"/>
      <c r="F133" s="877"/>
      <c r="G133" s="878"/>
      <c r="H133" s="873" t="s">
        <v>481</v>
      </c>
      <c r="I133" s="874"/>
      <c r="J133" s="875"/>
      <c r="K133" s="882" t="s">
        <v>431</v>
      </c>
      <c r="L133" s="883"/>
      <c r="M133" s="883"/>
      <c r="N133" s="883"/>
      <c r="O133" s="883"/>
      <c r="P133" s="883"/>
      <c r="Q133" s="883"/>
      <c r="R133" s="883"/>
      <c r="S133" s="883"/>
      <c r="T133" s="883"/>
      <c r="U133" s="883"/>
      <c r="V133" s="883"/>
      <c r="W133" s="883"/>
      <c r="X133" s="884"/>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78"/>
      <c r="BJ133" s="178"/>
      <c r="BK133" s="178"/>
      <c r="BL133" s="178"/>
      <c r="BM133" s="178"/>
      <c r="BN133" s="178"/>
      <c r="BO133" s="178"/>
      <c r="BP133" s="178"/>
      <c r="BQ133" s="178"/>
      <c r="BR133" s="178"/>
      <c r="BS133" s="178"/>
      <c r="BT133" s="178"/>
      <c r="BU133" s="178"/>
      <c r="BV133" s="178"/>
      <c r="BW133" s="178"/>
      <c r="BX133" s="178"/>
      <c r="BY133" s="178"/>
      <c r="BZ133" s="178"/>
      <c r="CA133" s="898"/>
      <c r="CB133" s="899"/>
      <c r="CC133" s="899"/>
      <c r="CD133" s="899"/>
      <c r="CE133" s="899"/>
      <c r="CF133" s="899"/>
      <c r="CG133" s="899"/>
      <c r="CH133" s="899"/>
      <c r="CI133" s="899"/>
      <c r="CJ133" s="899"/>
      <c r="CK133" s="899"/>
      <c r="CL133" s="899"/>
      <c r="CM133" s="899"/>
      <c r="CN133" s="899"/>
      <c r="CO133" s="899"/>
      <c r="CP133" s="899"/>
      <c r="CQ133" s="899"/>
      <c r="CR133" s="900"/>
      <c r="CS133" s="81"/>
      <c r="CT133" s="103"/>
      <c r="CU133" s="103"/>
      <c r="CV133" s="103"/>
      <c r="CW133" s="103"/>
    </row>
    <row r="134" spans="5:101" customFormat="1" ht="32.1" customHeight="1" x14ac:dyDescent="0.2">
      <c r="E134" s="890"/>
      <c r="F134" s="877"/>
      <c r="G134" s="878"/>
      <c r="H134" s="876"/>
      <c r="I134" s="877"/>
      <c r="J134" s="878"/>
      <c r="K134" s="901" t="s">
        <v>428</v>
      </c>
      <c r="L134" s="902"/>
      <c r="M134" s="902"/>
      <c r="N134" s="902"/>
      <c r="O134" s="902"/>
      <c r="P134" s="902"/>
      <c r="Q134" s="902"/>
      <c r="R134" s="902"/>
      <c r="S134" s="902"/>
      <c r="T134" s="902"/>
      <c r="U134" s="902"/>
      <c r="V134" s="902"/>
      <c r="W134" s="902"/>
      <c r="X134" s="903"/>
      <c r="Y134" s="1513"/>
      <c r="Z134" s="1514"/>
      <c r="AA134" s="1514"/>
      <c r="AB134" s="1514"/>
      <c r="AC134" s="1514"/>
      <c r="AD134" s="1514"/>
      <c r="AE134" s="1514"/>
      <c r="AF134" s="1514"/>
      <c r="AG134" s="1514"/>
      <c r="AH134" s="1514"/>
      <c r="AI134" s="1514"/>
      <c r="AJ134" s="1514"/>
      <c r="AK134" s="1514"/>
      <c r="AL134" s="1514"/>
      <c r="AM134" s="1514"/>
      <c r="AN134" s="1514"/>
      <c r="AO134" s="1514"/>
      <c r="AP134" s="1515"/>
      <c r="AQ134" s="1513"/>
      <c r="AR134" s="1514"/>
      <c r="AS134" s="1514"/>
      <c r="AT134" s="1514"/>
      <c r="AU134" s="1514"/>
      <c r="AV134" s="1514"/>
      <c r="AW134" s="1514"/>
      <c r="AX134" s="1514"/>
      <c r="AY134" s="1514"/>
      <c r="AZ134" s="1514"/>
      <c r="BA134" s="1514"/>
      <c r="BB134" s="1514"/>
      <c r="BC134" s="1514"/>
      <c r="BD134" s="1514"/>
      <c r="BE134" s="1514"/>
      <c r="BF134" s="1514"/>
      <c r="BG134" s="1514"/>
      <c r="BH134" s="1515"/>
      <c r="BI134" s="840"/>
      <c r="BJ134" s="841"/>
      <c r="BK134" s="841"/>
      <c r="BL134" s="841"/>
      <c r="BM134" s="841"/>
      <c r="BN134" s="841"/>
      <c r="BO134" s="841"/>
      <c r="BP134" s="841"/>
      <c r="BQ134" s="841"/>
      <c r="BR134" s="841"/>
      <c r="BS134" s="841"/>
      <c r="BT134" s="841"/>
      <c r="BU134" s="841"/>
      <c r="BV134" s="841"/>
      <c r="BW134" s="841"/>
      <c r="BX134" s="841"/>
      <c r="BY134" s="841"/>
      <c r="BZ134" s="843"/>
      <c r="CA134" s="840"/>
      <c r="CB134" s="841"/>
      <c r="CC134" s="841"/>
      <c r="CD134" s="841"/>
      <c r="CE134" s="841"/>
      <c r="CF134" s="841"/>
      <c r="CG134" s="841"/>
      <c r="CH134" s="841"/>
      <c r="CI134" s="841"/>
      <c r="CJ134" s="841"/>
      <c r="CK134" s="841"/>
      <c r="CL134" s="841"/>
      <c r="CM134" s="841"/>
      <c r="CN134" s="841"/>
      <c r="CO134" s="841"/>
      <c r="CP134" s="841"/>
      <c r="CQ134" s="841"/>
      <c r="CR134" s="842"/>
      <c r="CS134" s="81"/>
      <c r="CT134" s="103"/>
      <c r="CU134" s="103"/>
      <c r="CV134" s="103"/>
      <c r="CW134" s="103"/>
    </row>
    <row r="135" spans="5:101" customFormat="1" ht="32.1" customHeight="1" x14ac:dyDescent="0.2">
      <c r="E135" s="890"/>
      <c r="F135" s="877"/>
      <c r="G135" s="878"/>
      <c r="H135" s="879"/>
      <c r="I135" s="880"/>
      <c r="J135" s="881"/>
      <c r="K135" s="904" t="s">
        <v>432</v>
      </c>
      <c r="L135" s="905"/>
      <c r="M135" s="905"/>
      <c r="N135" s="905"/>
      <c r="O135" s="905"/>
      <c r="P135" s="905"/>
      <c r="Q135" s="905"/>
      <c r="R135" s="905"/>
      <c r="S135" s="905"/>
      <c r="T135" s="905"/>
      <c r="U135" s="905"/>
      <c r="V135" s="905"/>
      <c r="W135" s="905"/>
      <c r="X135" s="906"/>
      <c r="Y135" s="1469"/>
      <c r="Z135" s="1469"/>
      <c r="AA135" s="1469"/>
      <c r="AB135" s="1469"/>
      <c r="AC135" s="1469"/>
      <c r="AD135" s="1469"/>
      <c r="AE135" s="1469"/>
      <c r="AF135" s="1469"/>
      <c r="AG135" s="1469"/>
      <c r="AH135" s="1469"/>
      <c r="AI135" s="1469"/>
      <c r="AJ135" s="1469"/>
      <c r="AK135" s="1469"/>
      <c r="AL135" s="1469"/>
      <c r="AM135" s="1469"/>
      <c r="AN135" s="1469"/>
      <c r="AO135" s="1469"/>
      <c r="AP135" s="1469"/>
      <c r="AQ135" s="1469"/>
      <c r="AR135" s="1469"/>
      <c r="AS135" s="1469"/>
      <c r="AT135" s="1469"/>
      <c r="AU135" s="1469"/>
      <c r="AV135" s="1469"/>
      <c r="AW135" s="1469"/>
      <c r="AX135" s="1469"/>
      <c r="AY135" s="1469"/>
      <c r="AZ135" s="1469"/>
      <c r="BA135" s="1469"/>
      <c r="BB135" s="1469"/>
      <c r="BC135" s="1469"/>
      <c r="BD135" s="1469"/>
      <c r="BE135" s="1469"/>
      <c r="BF135" s="1469"/>
      <c r="BG135" s="1469"/>
      <c r="BH135" s="1469"/>
      <c r="BI135" s="907"/>
      <c r="BJ135" s="907"/>
      <c r="BK135" s="907"/>
      <c r="BL135" s="907"/>
      <c r="BM135" s="907"/>
      <c r="BN135" s="907"/>
      <c r="BO135" s="907"/>
      <c r="BP135" s="907"/>
      <c r="BQ135" s="907"/>
      <c r="BR135" s="907"/>
      <c r="BS135" s="907"/>
      <c r="BT135" s="907"/>
      <c r="BU135" s="907"/>
      <c r="BV135" s="907"/>
      <c r="BW135" s="907"/>
      <c r="BX135" s="907"/>
      <c r="BY135" s="907"/>
      <c r="BZ135" s="907"/>
      <c r="CA135" s="865"/>
      <c r="CB135" s="866"/>
      <c r="CC135" s="866"/>
      <c r="CD135" s="866"/>
      <c r="CE135" s="866"/>
      <c r="CF135" s="866"/>
      <c r="CG135" s="866"/>
      <c r="CH135" s="866"/>
      <c r="CI135" s="866"/>
      <c r="CJ135" s="866"/>
      <c r="CK135" s="866"/>
      <c r="CL135" s="866"/>
      <c r="CM135" s="866"/>
      <c r="CN135" s="866"/>
      <c r="CO135" s="866"/>
      <c r="CP135" s="866"/>
      <c r="CQ135" s="866"/>
      <c r="CR135" s="867"/>
      <c r="CS135" s="81"/>
      <c r="CT135" s="103"/>
      <c r="CU135" s="103"/>
      <c r="CV135" s="103"/>
      <c r="CW135" s="103"/>
    </row>
    <row r="136" spans="5:101" customFormat="1" ht="32.1" customHeight="1" x14ac:dyDescent="0.2">
      <c r="E136" s="890"/>
      <c r="F136" s="877"/>
      <c r="G136" s="878"/>
      <c r="H136" s="908" t="s">
        <v>433</v>
      </c>
      <c r="I136" s="909"/>
      <c r="J136" s="909"/>
      <c r="K136" s="909"/>
      <c r="L136" s="909"/>
      <c r="M136" s="909"/>
      <c r="N136" s="909"/>
      <c r="O136" s="909"/>
      <c r="P136" s="909"/>
      <c r="Q136" s="909"/>
      <c r="R136" s="909"/>
      <c r="S136" s="909"/>
      <c r="T136" s="909"/>
      <c r="U136" s="909"/>
      <c r="V136" s="909"/>
      <c r="W136" s="909"/>
      <c r="X136" s="910"/>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8"/>
      <c r="AY136" s="1468"/>
      <c r="AZ136" s="1468"/>
      <c r="BA136" s="1468"/>
      <c r="BB136" s="1468"/>
      <c r="BC136" s="1468"/>
      <c r="BD136" s="1468"/>
      <c r="BE136" s="1468"/>
      <c r="BF136" s="1468"/>
      <c r="BG136" s="1468"/>
      <c r="BH136" s="1468"/>
      <c r="BI136" s="911"/>
      <c r="BJ136" s="911"/>
      <c r="BK136" s="911"/>
      <c r="BL136" s="911"/>
      <c r="BM136" s="911"/>
      <c r="BN136" s="911"/>
      <c r="BO136" s="911"/>
      <c r="BP136" s="911"/>
      <c r="BQ136" s="911"/>
      <c r="BR136" s="911"/>
      <c r="BS136" s="911"/>
      <c r="BT136" s="911"/>
      <c r="BU136" s="911"/>
      <c r="BV136" s="911"/>
      <c r="BW136" s="911"/>
      <c r="BX136" s="911"/>
      <c r="BY136" s="911"/>
      <c r="BZ136" s="911"/>
      <c r="CA136" s="912"/>
      <c r="CB136" s="913"/>
      <c r="CC136" s="913"/>
      <c r="CD136" s="913"/>
      <c r="CE136" s="913"/>
      <c r="CF136" s="913"/>
      <c r="CG136" s="913"/>
      <c r="CH136" s="913"/>
      <c r="CI136" s="913"/>
      <c r="CJ136" s="913"/>
      <c r="CK136" s="913"/>
      <c r="CL136" s="913"/>
      <c r="CM136" s="913"/>
      <c r="CN136" s="913"/>
      <c r="CO136" s="913"/>
      <c r="CP136" s="913"/>
      <c r="CQ136" s="913"/>
      <c r="CR136" s="914"/>
      <c r="CS136" s="81"/>
      <c r="CT136" s="103"/>
      <c r="CU136" s="103"/>
      <c r="CV136" s="103"/>
      <c r="CW136" s="103"/>
    </row>
    <row r="137" spans="5:101" customFormat="1" ht="32.1" customHeight="1" x14ac:dyDescent="0.2">
      <c r="E137" s="890"/>
      <c r="F137" s="877"/>
      <c r="G137" s="878"/>
      <c r="H137" s="908" t="s">
        <v>434</v>
      </c>
      <c r="I137" s="909"/>
      <c r="J137" s="909"/>
      <c r="K137" s="909"/>
      <c r="L137" s="909"/>
      <c r="M137" s="909"/>
      <c r="N137" s="909"/>
      <c r="O137" s="909"/>
      <c r="P137" s="909"/>
      <c r="Q137" s="909"/>
      <c r="R137" s="909"/>
      <c r="S137" s="909"/>
      <c r="T137" s="909"/>
      <c r="U137" s="909"/>
      <c r="V137" s="909"/>
      <c r="W137" s="909"/>
      <c r="X137" s="910"/>
      <c r="Y137" s="1468"/>
      <c r="Z137" s="1468"/>
      <c r="AA137" s="1468"/>
      <c r="AB137" s="1468"/>
      <c r="AC137" s="1468"/>
      <c r="AD137" s="1468"/>
      <c r="AE137" s="1468"/>
      <c r="AF137" s="1468"/>
      <c r="AG137" s="1468"/>
      <c r="AH137" s="1468"/>
      <c r="AI137" s="1468"/>
      <c r="AJ137" s="1468"/>
      <c r="AK137" s="1468"/>
      <c r="AL137" s="1468"/>
      <c r="AM137" s="1468"/>
      <c r="AN137" s="1468"/>
      <c r="AO137" s="1468"/>
      <c r="AP137" s="1468"/>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911"/>
      <c r="BJ137" s="911"/>
      <c r="BK137" s="911"/>
      <c r="BL137" s="911"/>
      <c r="BM137" s="911"/>
      <c r="BN137" s="911"/>
      <c r="BO137" s="911"/>
      <c r="BP137" s="911"/>
      <c r="BQ137" s="911"/>
      <c r="BR137" s="911"/>
      <c r="BS137" s="911"/>
      <c r="BT137" s="911"/>
      <c r="BU137" s="911"/>
      <c r="BV137" s="911"/>
      <c r="BW137" s="911"/>
      <c r="BX137" s="911"/>
      <c r="BY137" s="911"/>
      <c r="BZ137" s="911"/>
      <c r="CA137" s="912"/>
      <c r="CB137" s="913"/>
      <c r="CC137" s="913"/>
      <c r="CD137" s="913"/>
      <c r="CE137" s="913"/>
      <c r="CF137" s="913"/>
      <c r="CG137" s="913"/>
      <c r="CH137" s="913"/>
      <c r="CI137" s="913"/>
      <c r="CJ137" s="913"/>
      <c r="CK137" s="913"/>
      <c r="CL137" s="913"/>
      <c r="CM137" s="913"/>
      <c r="CN137" s="913"/>
      <c r="CO137" s="913"/>
      <c r="CP137" s="913"/>
      <c r="CQ137" s="913"/>
      <c r="CR137" s="914"/>
      <c r="CS137" s="81"/>
      <c r="CT137" s="103"/>
      <c r="CU137" s="103"/>
      <c r="CV137" s="103"/>
      <c r="CW137" s="103"/>
    </row>
    <row r="138" spans="5:101" customFormat="1" ht="32.1" customHeight="1" thickBot="1" x14ac:dyDescent="0.25">
      <c r="E138" s="891"/>
      <c r="F138" s="892"/>
      <c r="G138" s="893"/>
      <c r="H138" s="920" t="s">
        <v>435</v>
      </c>
      <c r="I138" s="921"/>
      <c r="J138" s="921"/>
      <c r="K138" s="921"/>
      <c r="L138" s="921"/>
      <c r="M138" s="921"/>
      <c r="N138" s="921"/>
      <c r="O138" s="921"/>
      <c r="P138" s="921"/>
      <c r="Q138" s="921"/>
      <c r="R138" s="921"/>
      <c r="S138" s="921"/>
      <c r="T138" s="921"/>
      <c r="U138" s="921"/>
      <c r="V138" s="921"/>
      <c r="W138" s="921"/>
      <c r="X138" s="922"/>
      <c r="Y138" s="1471"/>
      <c r="Z138" s="1471"/>
      <c r="AA138" s="1471"/>
      <c r="AB138" s="1471"/>
      <c r="AC138" s="1471"/>
      <c r="AD138" s="1471"/>
      <c r="AE138" s="1471"/>
      <c r="AF138" s="1471"/>
      <c r="AG138" s="1471"/>
      <c r="AH138" s="1471"/>
      <c r="AI138" s="1471"/>
      <c r="AJ138" s="1471"/>
      <c r="AK138" s="1471"/>
      <c r="AL138" s="1471"/>
      <c r="AM138" s="1471"/>
      <c r="AN138" s="1471"/>
      <c r="AO138" s="1471"/>
      <c r="AP138" s="1471"/>
      <c r="AQ138" s="1471"/>
      <c r="AR138" s="1471"/>
      <c r="AS138" s="1471"/>
      <c r="AT138" s="1471"/>
      <c r="AU138" s="1471"/>
      <c r="AV138" s="1471"/>
      <c r="AW138" s="1471"/>
      <c r="AX138" s="1471"/>
      <c r="AY138" s="1471"/>
      <c r="AZ138" s="1471"/>
      <c r="BA138" s="1471"/>
      <c r="BB138" s="1471"/>
      <c r="BC138" s="1471"/>
      <c r="BD138" s="1471"/>
      <c r="BE138" s="1471"/>
      <c r="BF138" s="1471"/>
      <c r="BG138" s="1471"/>
      <c r="BH138" s="1471"/>
      <c r="BI138" s="923"/>
      <c r="BJ138" s="923"/>
      <c r="BK138" s="923"/>
      <c r="BL138" s="923"/>
      <c r="BM138" s="923"/>
      <c r="BN138" s="923"/>
      <c r="BO138" s="923"/>
      <c r="BP138" s="923"/>
      <c r="BQ138" s="923"/>
      <c r="BR138" s="923"/>
      <c r="BS138" s="923"/>
      <c r="BT138" s="923"/>
      <c r="BU138" s="923"/>
      <c r="BV138" s="923"/>
      <c r="BW138" s="923"/>
      <c r="BX138" s="923"/>
      <c r="BY138" s="923"/>
      <c r="BZ138" s="923"/>
      <c r="CA138" s="924"/>
      <c r="CB138" s="925"/>
      <c r="CC138" s="925"/>
      <c r="CD138" s="925"/>
      <c r="CE138" s="925"/>
      <c r="CF138" s="925"/>
      <c r="CG138" s="925"/>
      <c r="CH138" s="925"/>
      <c r="CI138" s="925"/>
      <c r="CJ138" s="925"/>
      <c r="CK138" s="925"/>
      <c r="CL138" s="925"/>
      <c r="CM138" s="925"/>
      <c r="CN138" s="925"/>
      <c r="CO138" s="925"/>
      <c r="CP138" s="925"/>
      <c r="CQ138" s="925"/>
      <c r="CR138" s="926"/>
      <c r="CS138" s="81"/>
      <c r="CT138" s="103"/>
      <c r="CU138" s="103"/>
      <c r="CV138" s="103"/>
      <c r="CW138" s="103"/>
    </row>
    <row r="139" spans="5:101" customFormat="1" ht="35.1" customHeight="1" thickBot="1" x14ac:dyDescent="0.25">
      <c r="E139" s="885" t="s">
        <v>436</v>
      </c>
      <c r="F139" s="886"/>
      <c r="G139" s="886"/>
      <c r="H139" s="886"/>
      <c r="I139" s="886"/>
      <c r="J139" s="886"/>
      <c r="K139" s="886"/>
      <c r="L139" s="886"/>
      <c r="M139" s="886"/>
      <c r="N139" s="886"/>
      <c r="O139" s="886"/>
      <c r="P139" s="886"/>
      <c r="Q139" s="886"/>
      <c r="R139" s="886"/>
      <c r="S139" s="886"/>
      <c r="T139" s="886"/>
      <c r="U139" s="886"/>
      <c r="V139" s="886"/>
      <c r="W139" s="886"/>
      <c r="X139" s="887"/>
      <c r="Y139" s="1467"/>
      <c r="Z139" s="1467"/>
      <c r="AA139" s="1467"/>
      <c r="AB139" s="1467"/>
      <c r="AC139" s="1467"/>
      <c r="AD139" s="1467"/>
      <c r="AE139" s="1467"/>
      <c r="AF139" s="1467"/>
      <c r="AG139" s="1467"/>
      <c r="AH139" s="1467"/>
      <c r="AI139" s="1467"/>
      <c r="AJ139" s="1467"/>
      <c r="AK139" s="1467"/>
      <c r="AL139" s="1467"/>
      <c r="AM139" s="1467"/>
      <c r="AN139" s="1467"/>
      <c r="AO139" s="1467"/>
      <c r="AP139" s="1467"/>
      <c r="AQ139" s="1467"/>
      <c r="AR139" s="1467"/>
      <c r="AS139" s="1467"/>
      <c r="AT139" s="1467"/>
      <c r="AU139" s="1467"/>
      <c r="AV139" s="1467"/>
      <c r="AW139" s="1467"/>
      <c r="AX139" s="1467"/>
      <c r="AY139" s="1467"/>
      <c r="AZ139" s="1467"/>
      <c r="BA139" s="1467"/>
      <c r="BB139" s="1467"/>
      <c r="BC139" s="1467"/>
      <c r="BD139" s="1467"/>
      <c r="BE139" s="1467"/>
      <c r="BF139" s="1467"/>
      <c r="BG139" s="1467"/>
      <c r="BH139" s="1467"/>
      <c r="BI139" s="888"/>
      <c r="BJ139" s="888"/>
      <c r="BK139" s="888"/>
      <c r="BL139" s="888"/>
      <c r="BM139" s="888"/>
      <c r="BN139" s="888"/>
      <c r="BO139" s="888"/>
      <c r="BP139" s="888"/>
      <c r="BQ139" s="888"/>
      <c r="BR139" s="888"/>
      <c r="BS139" s="888"/>
      <c r="BT139" s="888"/>
      <c r="BU139" s="888"/>
      <c r="BV139" s="888"/>
      <c r="BW139" s="888"/>
      <c r="BX139" s="888"/>
      <c r="BY139" s="888"/>
      <c r="BZ139" s="888"/>
      <c r="CA139" s="818"/>
      <c r="CB139" s="819"/>
      <c r="CC139" s="819"/>
      <c r="CD139" s="819"/>
      <c r="CE139" s="819"/>
      <c r="CF139" s="819"/>
      <c r="CG139" s="819"/>
      <c r="CH139" s="819"/>
      <c r="CI139" s="819"/>
      <c r="CJ139" s="819"/>
      <c r="CK139" s="819"/>
      <c r="CL139" s="819"/>
      <c r="CM139" s="819"/>
      <c r="CN139" s="819"/>
      <c r="CO139" s="819"/>
      <c r="CP139" s="819"/>
      <c r="CQ139" s="819"/>
      <c r="CR139" s="820"/>
      <c r="CS139" s="81"/>
      <c r="CT139" s="103"/>
      <c r="CU139" s="103"/>
      <c r="CV139" s="103"/>
      <c r="CW139" s="103"/>
    </row>
    <row r="140" spans="5:101" customFormat="1" ht="35.1" customHeight="1" thickBot="1" x14ac:dyDescent="0.25">
      <c r="E140" s="885" t="s">
        <v>437</v>
      </c>
      <c r="F140" s="886"/>
      <c r="G140" s="886"/>
      <c r="H140" s="886"/>
      <c r="I140" s="886"/>
      <c r="J140" s="886"/>
      <c r="K140" s="886"/>
      <c r="L140" s="886"/>
      <c r="M140" s="886"/>
      <c r="N140" s="886"/>
      <c r="O140" s="886"/>
      <c r="P140" s="886"/>
      <c r="Q140" s="886"/>
      <c r="R140" s="886"/>
      <c r="S140" s="886"/>
      <c r="T140" s="886"/>
      <c r="U140" s="886"/>
      <c r="V140" s="886"/>
      <c r="W140" s="886"/>
      <c r="X140" s="887"/>
      <c r="Y140" s="1467"/>
      <c r="Z140" s="1467"/>
      <c r="AA140" s="1467"/>
      <c r="AB140" s="1467"/>
      <c r="AC140" s="1467"/>
      <c r="AD140" s="1467"/>
      <c r="AE140" s="1467"/>
      <c r="AF140" s="1467"/>
      <c r="AG140" s="1467"/>
      <c r="AH140" s="1467"/>
      <c r="AI140" s="1467"/>
      <c r="AJ140" s="1467"/>
      <c r="AK140" s="1467"/>
      <c r="AL140" s="1467"/>
      <c r="AM140" s="1467"/>
      <c r="AN140" s="1467"/>
      <c r="AO140" s="1467"/>
      <c r="AP140" s="1467"/>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888"/>
      <c r="BJ140" s="888"/>
      <c r="BK140" s="888"/>
      <c r="BL140" s="888"/>
      <c r="BM140" s="888"/>
      <c r="BN140" s="888"/>
      <c r="BO140" s="888"/>
      <c r="BP140" s="888"/>
      <c r="BQ140" s="888"/>
      <c r="BR140" s="888"/>
      <c r="BS140" s="888"/>
      <c r="BT140" s="888"/>
      <c r="BU140" s="888"/>
      <c r="BV140" s="888"/>
      <c r="BW140" s="888"/>
      <c r="BX140" s="888"/>
      <c r="BY140" s="888"/>
      <c r="BZ140" s="888"/>
      <c r="CA140" s="818"/>
      <c r="CB140" s="819"/>
      <c r="CC140" s="819"/>
      <c r="CD140" s="819"/>
      <c r="CE140" s="819"/>
      <c r="CF140" s="819"/>
      <c r="CG140" s="819"/>
      <c r="CH140" s="819"/>
      <c r="CI140" s="819"/>
      <c r="CJ140" s="819"/>
      <c r="CK140" s="819"/>
      <c r="CL140" s="819"/>
      <c r="CM140" s="819"/>
      <c r="CN140" s="819"/>
      <c r="CO140" s="819"/>
      <c r="CP140" s="819"/>
      <c r="CQ140" s="819"/>
      <c r="CR140" s="820"/>
      <c r="CS140" s="81"/>
      <c r="CT140" s="103"/>
      <c r="CU140" s="103"/>
      <c r="CV140" s="103"/>
      <c r="CW140" s="103"/>
    </row>
    <row r="141" spans="5:101" customFormat="1" ht="35.1" customHeight="1" thickBot="1" x14ac:dyDescent="0.25">
      <c r="E141" s="885" t="s">
        <v>438</v>
      </c>
      <c r="F141" s="886"/>
      <c r="G141" s="886"/>
      <c r="H141" s="886"/>
      <c r="I141" s="886"/>
      <c r="J141" s="886"/>
      <c r="K141" s="886"/>
      <c r="L141" s="886"/>
      <c r="M141" s="886"/>
      <c r="N141" s="886"/>
      <c r="O141" s="886"/>
      <c r="P141" s="886"/>
      <c r="Q141" s="886"/>
      <c r="R141" s="886"/>
      <c r="S141" s="886"/>
      <c r="T141" s="886"/>
      <c r="U141" s="886"/>
      <c r="V141" s="886"/>
      <c r="W141" s="886"/>
      <c r="X141" s="887"/>
      <c r="Y141" s="1467"/>
      <c r="Z141" s="1467"/>
      <c r="AA141" s="1467"/>
      <c r="AB141" s="1467"/>
      <c r="AC141" s="1467"/>
      <c r="AD141" s="1467"/>
      <c r="AE141" s="1467"/>
      <c r="AF141" s="1467"/>
      <c r="AG141" s="1467"/>
      <c r="AH141" s="1467"/>
      <c r="AI141" s="1467"/>
      <c r="AJ141" s="1467"/>
      <c r="AK141" s="1467"/>
      <c r="AL141" s="1467"/>
      <c r="AM141" s="1467"/>
      <c r="AN141" s="1467"/>
      <c r="AO141" s="1467"/>
      <c r="AP141" s="1467"/>
      <c r="AQ141" s="1467"/>
      <c r="AR141" s="1467"/>
      <c r="AS141" s="1467"/>
      <c r="AT141" s="1467"/>
      <c r="AU141" s="1467"/>
      <c r="AV141" s="1467"/>
      <c r="AW141" s="1467"/>
      <c r="AX141" s="1467"/>
      <c r="AY141" s="1467"/>
      <c r="AZ141" s="1467"/>
      <c r="BA141" s="1467"/>
      <c r="BB141" s="1467"/>
      <c r="BC141" s="1467"/>
      <c r="BD141" s="1467"/>
      <c r="BE141" s="1467"/>
      <c r="BF141" s="1467"/>
      <c r="BG141" s="1467"/>
      <c r="BH141" s="1467"/>
      <c r="BI141" s="888"/>
      <c r="BJ141" s="888"/>
      <c r="BK141" s="888"/>
      <c r="BL141" s="888"/>
      <c r="BM141" s="888"/>
      <c r="BN141" s="888"/>
      <c r="BO141" s="888"/>
      <c r="BP141" s="888"/>
      <c r="BQ141" s="888"/>
      <c r="BR141" s="888"/>
      <c r="BS141" s="888"/>
      <c r="BT141" s="888"/>
      <c r="BU141" s="888"/>
      <c r="BV141" s="888"/>
      <c r="BW141" s="888"/>
      <c r="BX141" s="888"/>
      <c r="BY141" s="888"/>
      <c r="BZ141" s="888"/>
      <c r="CA141" s="818"/>
      <c r="CB141" s="819"/>
      <c r="CC141" s="819"/>
      <c r="CD141" s="819"/>
      <c r="CE141" s="819"/>
      <c r="CF141" s="819"/>
      <c r="CG141" s="819"/>
      <c r="CH141" s="819"/>
      <c r="CI141" s="819"/>
      <c r="CJ141" s="819"/>
      <c r="CK141" s="819"/>
      <c r="CL141" s="819"/>
      <c r="CM141" s="819"/>
      <c r="CN141" s="819"/>
      <c r="CO141" s="819"/>
      <c r="CP141" s="819"/>
      <c r="CQ141" s="819"/>
      <c r="CR141" s="820"/>
      <c r="CS141" s="81"/>
      <c r="CT141" s="103"/>
      <c r="CU141" s="103"/>
      <c r="CV141" s="103"/>
      <c r="CW141" s="103"/>
    </row>
    <row r="142" spans="5:101" customFormat="1" ht="39.9" customHeight="1" x14ac:dyDescent="0.2">
      <c r="E142" s="450" t="s">
        <v>439</v>
      </c>
      <c r="F142" s="451"/>
      <c r="G142" s="451"/>
      <c r="H142" s="451"/>
      <c r="I142" s="451"/>
      <c r="J142" s="451"/>
      <c r="K142" s="451"/>
      <c r="L142" s="451"/>
      <c r="M142" s="451"/>
      <c r="N142" s="451"/>
      <c r="O142" s="451"/>
      <c r="P142" s="451"/>
      <c r="Q142" s="451"/>
      <c r="R142" s="451"/>
      <c r="S142" s="451"/>
      <c r="T142" s="451"/>
      <c r="U142" s="451"/>
      <c r="V142" s="451"/>
      <c r="W142" s="451"/>
      <c r="X142" s="452"/>
      <c r="Y142" s="1414"/>
      <c r="Z142" s="1415"/>
      <c r="AA142" s="1415"/>
      <c r="AB142" s="1415"/>
      <c r="AC142" s="1415"/>
      <c r="AD142" s="1415"/>
      <c r="AE142" s="1415"/>
      <c r="AF142" s="1415"/>
      <c r="AG142" s="1415"/>
      <c r="AH142" s="1415"/>
      <c r="AI142" s="1415"/>
      <c r="AJ142" s="1415"/>
      <c r="AK142" s="1415"/>
      <c r="AL142" s="1415"/>
      <c r="AM142" s="1415"/>
      <c r="AN142" s="1415"/>
      <c r="AO142" s="1415"/>
      <c r="AP142" s="1416"/>
      <c r="AQ142" s="1414"/>
      <c r="AR142" s="1415"/>
      <c r="AS142" s="1415"/>
      <c r="AT142" s="1415"/>
      <c r="AU142" s="1415"/>
      <c r="AV142" s="1415"/>
      <c r="AW142" s="1415"/>
      <c r="AX142" s="1415"/>
      <c r="AY142" s="1415"/>
      <c r="AZ142" s="1415"/>
      <c r="BA142" s="1415"/>
      <c r="BB142" s="1415"/>
      <c r="BC142" s="1415"/>
      <c r="BD142" s="1415"/>
      <c r="BE142" s="1415"/>
      <c r="BF142" s="1415"/>
      <c r="BG142" s="1415"/>
      <c r="BH142" s="1416"/>
      <c r="BI142" s="386" t="str">
        <f>IF(CV142=TRUE,"",SUM(BI143:BI146))</f>
        <v/>
      </c>
      <c r="BJ142" s="387"/>
      <c r="BK142" s="387"/>
      <c r="BL142" s="387"/>
      <c r="BM142" s="387"/>
      <c r="BN142" s="387"/>
      <c r="BO142" s="387"/>
      <c r="BP142" s="387"/>
      <c r="BQ142" s="387"/>
      <c r="BR142" s="387"/>
      <c r="BS142" s="387"/>
      <c r="BT142" s="387"/>
      <c r="BU142" s="387"/>
      <c r="BV142" s="387"/>
      <c r="BW142" s="387"/>
      <c r="BX142" s="387"/>
      <c r="BY142" s="387"/>
      <c r="BZ142" s="479"/>
      <c r="CA142" s="386" t="str">
        <f>IF(CW142=TRUE,"",SUM(CA143:CA146))</f>
        <v/>
      </c>
      <c r="CB142" s="387"/>
      <c r="CC142" s="387"/>
      <c r="CD142" s="387"/>
      <c r="CE142" s="387"/>
      <c r="CF142" s="387"/>
      <c r="CG142" s="387"/>
      <c r="CH142" s="387"/>
      <c r="CI142" s="387"/>
      <c r="CJ142" s="387"/>
      <c r="CK142" s="387"/>
      <c r="CL142" s="387"/>
      <c r="CM142" s="387"/>
      <c r="CN142" s="387"/>
      <c r="CO142" s="387"/>
      <c r="CP142" s="387"/>
      <c r="CQ142" s="387"/>
      <c r="CR142" s="388"/>
      <c r="CS142" s="81"/>
      <c r="CT142" s="103"/>
      <c r="CU142" s="103"/>
      <c r="CV142" s="103" t="b">
        <f>AND(BI143="",BI144="",BI145="",BI146="")</f>
        <v>1</v>
      </c>
      <c r="CW142" s="103" t="b">
        <f>AND(CA143="",CA144="",CA145="",CA146="")</f>
        <v>1</v>
      </c>
    </row>
    <row r="143" spans="5:101" customFormat="1" ht="32.1" customHeight="1" x14ac:dyDescent="0.2">
      <c r="E143" s="889" t="s">
        <v>483</v>
      </c>
      <c r="F143" s="874"/>
      <c r="G143" s="875"/>
      <c r="H143" s="882" t="s">
        <v>440</v>
      </c>
      <c r="I143" s="883"/>
      <c r="J143" s="883"/>
      <c r="K143" s="883"/>
      <c r="L143" s="883"/>
      <c r="M143" s="883"/>
      <c r="N143" s="883"/>
      <c r="O143" s="883"/>
      <c r="P143" s="883"/>
      <c r="Q143" s="883"/>
      <c r="R143" s="883"/>
      <c r="S143" s="883"/>
      <c r="T143" s="883"/>
      <c r="U143" s="883"/>
      <c r="V143" s="883"/>
      <c r="W143" s="883"/>
      <c r="X143" s="884"/>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78"/>
      <c r="BJ143" s="178"/>
      <c r="BK143" s="178"/>
      <c r="BL143" s="178"/>
      <c r="BM143" s="178"/>
      <c r="BN143" s="178"/>
      <c r="BO143" s="178"/>
      <c r="BP143" s="178"/>
      <c r="BQ143" s="178"/>
      <c r="BR143" s="178"/>
      <c r="BS143" s="178"/>
      <c r="BT143" s="178"/>
      <c r="BU143" s="178"/>
      <c r="BV143" s="178"/>
      <c r="BW143" s="178"/>
      <c r="BX143" s="178"/>
      <c r="BY143" s="178"/>
      <c r="BZ143" s="178"/>
      <c r="CA143" s="898"/>
      <c r="CB143" s="899"/>
      <c r="CC143" s="899"/>
      <c r="CD143" s="899"/>
      <c r="CE143" s="899"/>
      <c r="CF143" s="899"/>
      <c r="CG143" s="899"/>
      <c r="CH143" s="899"/>
      <c r="CI143" s="899"/>
      <c r="CJ143" s="899"/>
      <c r="CK143" s="899"/>
      <c r="CL143" s="899"/>
      <c r="CM143" s="899"/>
      <c r="CN143" s="899"/>
      <c r="CO143" s="899"/>
      <c r="CP143" s="899"/>
      <c r="CQ143" s="899"/>
      <c r="CR143" s="900"/>
      <c r="CS143" s="81"/>
      <c r="CT143" s="103"/>
      <c r="CU143" s="103"/>
      <c r="CV143" s="103"/>
      <c r="CW143" s="103"/>
    </row>
    <row r="144" spans="5:101" customFormat="1" ht="32.1" customHeight="1" x14ac:dyDescent="0.2">
      <c r="E144" s="890"/>
      <c r="F144" s="877"/>
      <c r="G144" s="878"/>
      <c r="H144" s="901" t="s">
        <v>441</v>
      </c>
      <c r="I144" s="902"/>
      <c r="J144" s="902"/>
      <c r="K144" s="902"/>
      <c r="L144" s="902"/>
      <c r="M144" s="902"/>
      <c r="N144" s="902"/>
      <c r="O144" s="902"/>
      <c r="P144" s="902"/>
      <c r="Q144" s="902"/>
      <c r="R144" s="902"/>
      <c r="S144" s="902"/>
      <c r="T144" s="902"/>
      <c r="U144" s="902"/>
      <c r="V144" s="902"/>
      <c r="W144" s="902"/>
      <c r="X144" s="903"/>
      <c r="Y144" s="1470"/>
      <c r="Z144" s="1470"/>
      <c r="AA144" s="1470"/>
      <c r="AB144" s="1470"/>
      <c r="AC144" s="1470"/>
      <c r="AD144" s="1470"/>
      <c r="AE144" s="1470"/>
      <c r="AF144" s="1470"/>
      <c r="AG144" s="1470"/>
      <c r="AH144" s="1470"/>
      <c r="AI144" s="1470"/>
      <c r="AJ144" s="1470"/>
      <c r="AK144" s="1470"/>
      <c r="AL144" s="1470"/>
      <c r="AM144" s="1470"/>
      <c r="AN144" s="1470"/>
      <c r="AO144" s="1470"/>
      <c r="AP144" s="1470"/>
      <c r="AQ144" s="1470"/>
      <c r="AR144" s="1470"/>
      <c r="AS144" s="1470"/>
      <c r="AT144" s="1470"/>
      <c r="AU144" s="1470"/>
      <c r="AV144" s="1470"/>
      <c r="AW144" s="1470"/>
      <c r="AX144" s="1470"/>
      <c r="AY144" s="1470"/>
      <c r="AZ144" s="1470"/>
      <c r="BA144" s="1470"/>
      <c r="BB144" s="1470"/>
      <c r="BC144" s="1470"/>
      <c r="BD144" s="1470"/>
      <c r="BE144" s="1470"/>
      <c r="BF144" s="1470"/>
      <c r="BG144" s="1470"/>
      <c r="BH144" s="1470"/>
      <c r="BI144" s="950"/>
      <c r="BJ144" s="950"/>
      <c r="BK144" s="950"/>
      <c r="BL144" s="950"/>
      <c r="BM144" s="950"/>
      <c r="BN144" s="950"/>
      <c r="BO144" s="950"/>
      <c r="BP144" s="950"/>
      <c r="BQ144" s="950"/>
      <c r="BR144" s="950"/>
      <c r="BS144" s="950"/>
      <c r="BT144" s="950"/>
      <c r="BU144" s="950"/>
      <c r="BV144" s="950"/>
      <c r="BW144" s="950"/>
      <c r="BX144" s="950"/>
      <c r="BY144" s="950"/>
      <c r="BZ144" s="950"/>
      <c r="CA144" s="840"/>
      <c r="CB144" s="841"/>
      <c r="CC144" s="841"/>
      <c r="CD144" s="841"/>
      <c r="CE144" s="841"/>
      <c r="CF144" s="841"/>
      <c r="CG144" s="841"/>
      <c r="CH144" s="841"/>
      <c r="CI144" s="841"/>
      <c r="CJ144" s="841"/>
      <c r="CK144" s="841"/>
      <c r="CL144" s="841"/>
      <c r="CM144" s="841"/>
      <c r="CN144" s="841"/>
      <c r="CO144" s="841"/>
      <c r="CP144" s="841"/>
      <c r="CQ144" s="841"/>
      <c r="CR144" s="842"/>
      <c r="CS144" s="81"/>
      <c r="CT144" s="103"/>
      <c r="CU144" s="103"/>
      <c r="CV144" s="103"/>
      <c r="CW144" s="103"/>
    </row>
    <row r="145" spans="5:101" customFormat="1" ht="32.1" customHeight="1" x14ac:dyDescent="0.2">
      <c r="E145" s="890"/>
      <c r="F145" s="877"/>
      <c r="G145" s="878"/>
      <c r="H145" s="901" t="s">
        <v>442</v>
      </c>
      <c r="I145" s="902"/>
      <c r="J145" s="902"/>
      <c r="K145" s="902"/>
      <c r="L145" s="902"/>
      <c r="M145" s="902"/>
      <c r="N145" s="902"/>
      <c r="O145" s="902"/>
      <c r="P145" s="902"/>
      <c r="Q145" s="902"/>
      <c r="R145" s="902"/>
      <c r="S145" s="902"/>
      <c r="T145" s="902"/>
      <c r="U145" s="902"/>
      <c r="V145" s="902"/>
      <c r="W145" s="902"/>
      <c r="X145" s="903"/>
      <c r="Y145" s="1470"/>
      <c r="Z145" s="1470"/>
      <c r="AA145" s="1470"/>
      <c r="AB145" s="1470"/>
      <c r="AC145" s="1470"/>
      <c r="AD145" s="1470"/>
      <c r="AE145" s="1470"/>
      <c r="AF145" s="1470"/>
      <c r="AG145" s="1470"/>
      <c r="AH145" s="1470"/>
      <c r="AI145" s="1470"/>
      <c r="AJ145" s="1470"/>
      <c r="AK145" s="1470"/>
      <c r="AL145" s="1470"/>
      <c r="AM145" s="1470"/>
      <c r="AN145" s="1470"/>
      <c r="AO145" s="1470"/>
      <c r="AP145" s="1470"/>
      <c r="AQ145" s="1470"/>
      <c r="AR145" s="1470"/>
      <c r="AS145" s="1470"/>
      <c r="AT145" s="1470"/>
      <c r="AU145" s="1470"/>
      <c r="AV145" s="1470"/>
      <c r="AW145" s="1470"/>
      <c r="AX145" s="1470"/>
      <c r="AY145" s="1470"/>
      <c r="AZ145" s="1470"/>
      <c r="BA145" s="1470"/>
      <c r="BB145" s="1470"/>
      <c r="BC145" s="1470"/>
      <c r="BD145" s="1470"/>
      <c r="BE145" s="1470"/>
      <c r="BF145" s="1470"/>
      <c r="BG145" s="1470"/>
      <c r="BH145" s="1470"/>
      <c r="BI145" s="950"/>
      <c r="BJ145" s="950"/>
      <c r="BK145" s="950"/>
      <c r="BL145" s="950"/>
      <c r="BM145" s="950"/>
      <c r="BN145" s="950"/>
      <c r="BO145" s="950"/>
      <c r="BP145" s="950"/>
      <c r="BQ145" s="950"/>
      <c r="BR145" s="950"/>
      <c r="BS145" s="950"/>
      <c r="BT145" s="950"/>
      <c r="BU145" s="950"/>
      <c r="BV145" s="950"/>
      <c r="BW145" s="950"/>
      <c r="BX145" s="950"/>
      <c r="BY145" s="950"/>
      <c r="BZ145" s="950"/>
      <c r="CA145" s="840"/>
      <c r="CB145" s="841"/>
      <c r="CC145" s="841"/>
      <c r="CD145" s="841"/>
      <c r="CE145" s="841"/>
      <c r="CF145" s="841"/>
      <c r="CG145" s="841"/>
      <c r="CH145" s="841"/>
      <c r="CI145" s="841"/>
      <c r="CJ145" s="841"/>
      <c r="CK145" s="841"/>
      <c r="CL145" s="841"/>
      <c r="CM145" s="841"/>
      <c r="CN145" s="841"/>
      <c r="CO145" s="841"/>
      <c r="CP145" s="841"/>
      <c r="CQ145" s="841"/>
      <c r="CR145" s="842"/>
      <c r="CS145" s="81"/>
      <c r="CT145" s="103"/>
      <c r="CU145" s="103"/>
      <c r="CV145" s="103"/>
      <c r="CW145" s="103"/>
    </row>
    <row r="146" spans="5:101" customFormat="1" ht="32.1" customHeight="1" thickBot="1" x14ac:dyDescent="0.25">
      <c r="E146" s="891"/>
      <c r="F146" s="892"/>
      <c r="G146" s="893"/>
      <c r="H146" s="951" t="s">
        <v>443</v>
      </c>
      <c r="I146" s="952"/>
      <c r="J146" s="952"/>
      <c r="K146" s="952"/>
      <c r="L146" s="952"/>
      <c r="M146" s="952"/>
      <c r="N146" s="952"/>
      <c r="O146" s="952"/>
      <c r="P146" s="952"/>
      <c r="Q146" s="952"/>
      <c r="R146" s="952"/>
      <c r="S146" s="952"/>
      <c r="T146" s="952"/>
      <c r="U146" s="952"/>
      <c r="V146" s="952"/>
      <c r="W146" s="952"/>
      <c r="X146" s="953"/>
      <c r="Y146" s="1478"/>
      <c r="Z146" s="1478"/>
      <c r="AA146" s="1478"/>
      <c r="AB146" s="1478"/>
      <c r="AC146" s="1478"/>
      <c r="AD146" s="1478"/>
      <c r="AE146" s="1478"/>
      <c r="AF146" s="1478"/>
      <c r="AG146" s="1478"/>
      <c r="AH146" s="1478"/>
      <c r="AI146" s="1478"/>
      <c r="AJ146" s="1478"/>
      <c r="AK146" s="1478"/>
      <c r="AL146" s="1478"/>
      <c r="AM146" s="1478"/>
      <c r="AN146" s="1478"/>
      <c r="AO146" s="1478"/>
      <c r="AP146" s="1478"/>
      <c r="AQ146" s="1478"/>
      <c r="AR146" s="1478"/>
      <c r="AS146" s="1478"/>
      <c r="AT146" s="1478"/>
      <c r="AU146" s="1478"/>
      <c r="AV146" s="1478"/>
      <c r="AW146" s="1478"/>
      <c r="AX146" s="1478"/>
      <c r="AY146" s="1478"/>
      <c r="AZ146" s="1478"/>
      <c r="BA146" s="1478"/>
      <c r="BB146" s="1478"/>
      <c r="BC146" s="1478"/>
      <c r="BD146" s="1478"/>
      <c r="BE146" s="1478"/>
      <c r="BF146" s="1478"/>
      <c r="BG146" s="1478"/>
      <c r="BH146" s="1478"/>
      <c r="BI146" s="954"/>
      <c r="BJ146" s="954"/>
      <c r="BK146" s="954"/>
      <c r="BL146" s="954"/>
      <c r="BM146" s="954"/>
      <c r="BN146" s="954"/>
      <c r="BO146" s="954"/>
      <c r="BP146" s="954"/>
      <c r="BQ146" s="954"/>
      <c r="BR146" s="954"/>
      <c r="BS146" s="954"/>
      <c r="BT146" s="954"/>
      <c r="BU146" s="954"/>
      <c r="BV146" s="954"/>
      <c r="BW146" s="954"/>
      <c r="BX146" s="954"/>
      <c r="BY146" s="954"/>
      <c r="BZ146" s="954"/>
      <c r="CA146" s="955"/>
      <c r="CB146" s="956"/>
      <c r="CC146" s="956"/>
      <c r="CD146" s="956"/>
      <c r="CE146" s="956"/>
      <c r="CF146" s="956"/>
      <c r="CG146" s="956"/>
      <c r="CH146" s="956"/>
      <c r="CI146" s="956"/>
      <c r="CJ146" s="956"/>
      <c r="CK146" s="956"/>
      <c r="CL146" s="956"/>
      <c r="CM146" s="956"/>
      <c r="CN146" s="956"/>
      <c r="CO146" s="956"/>
      <c r="CP146" s="956"/>
      <c r="CQ146" s="956"/>
      <c r="CR146" s="957"/>
      <c r="CS146" s="81"/>
      <c r="CT146" s="103"/>
      <c r="CU146" s="103"/>
      <c r="CV146" s="103"/>
      <c r="CW146" s="103"/>
    </row>
    <row r="147" spans="5:101" customFormat="1" ht="39.9" customHeight="1" x14ac:dyDescent="0.2">
      <c r="E147" s="450" t="s">
        <v>444</v>
      </c>
      <c r="F147" s="451"/>
      <c r="G147" s="451"/>
      <c r="H147" s="451"/>
      <c r="I147" s="451"/>
      <c r="J147" s="451"/>
      <c r="K147" s="451"/>
      <c r="L147" s="451"/>
      <c r="M147" s="451"/>
      <c r="N147" s="451"/>
      <c r="O147" s="451"/>
      <c r="P147" s="451"/>
      <c r="Q147" s="451"/>
      <c r="R147" s="451"/>
      <c r="S147" s="451"/>
      <c r="T147" s="451"/>
      <c r="U147" s="451"/>
      <c r="V147" s="451"/>
      <c r="W147" s="451"/>
      <c r="X147" s="452"/>
      <c r="Y147" s="1477"/>
      <c r="Z147" s="1477"/>
      <c r="AA147" s="1477"/>
      <c r="AB147" s="1477"/>
      <c r="AC147" s="1477"/>
      <c r="AD147" s="1477"/>
      <c r="AE147" s="1477"/>
      <c r="AF147" s="1477"/>
      <c r="AG147" s="1477"/>
      <c r="AH147" s="1477"/>
      <c r="AI147" s="1477"/>
      <c r="AJ147" s="1477"/>
      <c r="AK147" s="1477"/>
      <c r="AL147" s="1477"/>
      <c r="AM147" s="1477"/>
      <c r="AN147" s="1477"/>
      <c r="AO147" s="1477"/>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918" t="str">
        <f>IF(CV147=TRUE,"",SUM(BI148:BZ150))</f>
        <v/>
      </c>
      <c r="BJ147" s="918"/>
      <c r="BK147" s="918"/>
      <c r="BL147" s="918"/>
      <c r="BM147" s="918"/>
      <c r="BN147" s="918"/>
      <c r="BO147" s="918"/>
      <c r="BP147" s="918"/>
      <c r="BQ147" s="918"/>
      <c r="BR147" s="918"/>
      <c r="BS147" s="918"/>
      <c r="BT147" s="918"/>
      <c r="BU147" s="918"/>
      <c r="BV147" s="918"/>
      <c r="BW147" s="918"/>
      <c r="BX147" s="918"/>
      <c r="BY147" s="918"/>
      <c r="BZ147" s="918"/>
      <c r="CA147" s="918" t="str">
        <f>IF(CW147=TRUE,"",SUM(CA148:CR150))</f>
        <v/>
      </c>
      <c r="CB147" s="918"/>
      <c r="CC147" s="918"/>
      <c r="CD147" s="918"/>
      <c r="CE147" s="918"/>
      <c r="CF147" s="918"/>
      <c r="CG147" s="918"/>
      <c r="CH147" s="918"/>
      <c r="CI147" s="918"/>
      <c r="CJ147" s="918"/>
      <c r="CK147" s="918"/>
      <c r="CL147" s="918"/>
      <c r="CM147" s="918"/>
      <c r="CN147" s="918"/>
      <c r="CO147" s="918"/>
      <c r="CP147" s="918"/>
      <c r="CQ147" s="918"/>
      <c r="CR147" s="919"/>
      <c r="CS147" s="81"/>
      <c r="CT147" s="103"/>
      <c r="CU147" s="103"/>
      <c r="CV147" s="103" t="b">
        <f>AND(BI148="",BI149="",BI150="")</f>
        <v>1</v>
      </c>
      <c r="CW147" s="103" t="b">
        <f>AND(CA148="",CA149="",CA150="")</f>
        <v>1</v>
      </c>
    </row>
    <row r="148" spans="5:101" customFormat="1" ht="32.1" customHeight="1" x14ac:dyDescent="0.2">
      <c r="E148" s="889" t="s">
        <v>481</v>
      </c>
      <c r="F148" s="874"/>
      <c r="G148" s="875"/>
      <c r="H148" s="882" t="s">
        <v>445</v>
      </c>
      <c r="I148" s="883"/>
      <c r="J148" s="883"/>
      <c r="K148" s="883"/>
      <c r="L148" s="883"/>
      <c r="M148" s="883"/>
      <c r="N148" s="883"/>
      <c r="O148" s="883"/>
      <c r="P148" s="883"/>
      <c r="Q148" s="883"/>
      <c r="R148" s="883"/>
      <c r="S148" s="883"/>
      <c r="T148" s="883"/>
      <c r="U148" s="883"/>
      <c r="V148" s="883"/>
      <c r="W148" s="883"/>
      <c r="X148" s="884"/>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78"/>
      <c r="BJ148" s="178"/>
      <c r="BK148" s="178"/>
      <c r="BL148" s="178"/>
      <c r="BM148" s="178"/>
      <c r="BN148" s="178"/>
      <c r="BO148" s="178"/>
      <c r="BP148" s="178"/>
      <c r="BQ148" s="178"/>
      <c r="BR148" s="178"/>
      <c r="BS148" s="178"/>
      <c r="BT148" s="178"/>
      <c r="BU148" s="178"/>
      <c r="BV148" s="178"/>
      <c r="BW148" s="178"/>
      <c r="BX148" s="178"/>
      <c r="BY148" s="178"/>
      <c r="BZ148" s="178"/>
      <c r="CA148" s="898"/>
      <c r="CB148" s="899"/>
      <c r="CC148" s="899"/>
      <c r="CD148" s="899"/>
      <c r="CE148" s="899"/>
      <c r="CF148" s="899"/>
      <c r="CG148" s="899"/>
      <c r="CH148" s="899"/>
      <c r="CI148" s="899"/>
      <c r="CJ148" s="899"/>
      <c r="CK148" s="899"/>
      <c r="CL148" s="899"/>
      <c r="CM148" s="899"/>
      <c r="CN148" s="899"/>
      <c r="CO148" s="899"/>
      <c r="CP148" s="899"/>
      <c r="CQ148" s="899"/>
      <c r="CR148" s="900"/>
      <c r="CS148" s="81"/>
      <c r="CT148" s="103"/>
      <c r="CU148" s="103"/>
      <c r="CV148" s="103"/>
      <c r="CW148" s="103"/>
    </row>
    <row r="149" spans="5:101" customFormat="1" ht="32.1" customHeight="1" x14ac:dyDescent="0.2">
      <c r="E149" s="890"/>
      <c r="F149" s="877"/>
      <c r="G149" s="878"/>
      <c r="H149" s="901" t="s">
        <v>446</v>
      </c>
      <c r="I149" s="902"/>
      <c r="J149" s="902"/>
      <c r="K149" s="902"/>
      <c r="L149" s="902"/>
      <c r="M149" s="902"/>
      <c r="N149" s="902"/>
      <c r="O149" s="902"/>
      <c r="P149" s="902"/>
      <c r="Q149" s="902"/>
      <c r="R149" s="902"/>
      <c r="S149" s="902"/>
      <c r="T149" s="902"/>
      <c r="U149" s="902"/>
      <c r="V149" s="902"/>
      <c r="W149" s="902"/>
      <c r="X149" s="903"/>
      <c r="Y149" s="1470"/>
      <c r="Z149" s="1470"/>
      <c r="AA149" s="1470"/>
      <c r="AB149" s="1470"/>
      <c r="AC149" s="1470"/>
      <c r="AD149" s="1470"/>
      <c r="AE149" s="1470"/>
      <c r="AF149" s="1470"/>
      <c r="AG149" s="1470"/>
      <c r="AH149" s="1470"/>
      <c r="AI149" s="1470"/>
      <c r="AJ149" s="1470"/>
      <c r="AK149" s="1470"/>
      <c r="AL149" s="1470"/>
      <c r="AM149" s="1470"/>
      <c r="AN149" s="1470"/>
      <c r="AO149" s="1470"/>
      <c r="AP149" s="1470"/>
      <c r="AQ149" s="1470"/>
      <c r="AR149" s="1470"/>
      <c r="AS149" s="1470"/>
      <c r="AT149" s="1470"/>
      <c r="AU149" s="1470"/>
      <c r="AV149" s="1470"/>
      <c r="AW149" s="1470"/>
      <c r="AX149" s="1470"/>
      <c r="AY149" s="1470"/>
      <c r="AZ149" s="1470"/>
      <c r="BA149" s="1470"/>
      <c r="BB149" s="1470"/>
      <c r="BC149" s="1470"/>
      <c r="BD149" s="1470"/>
      <c r="BE149" s="1470"/>
      <c r="BF149" s="1470"/>
      <c r="BG149" s="1470"/>
      <c r="BH149" s="1470"/>
      <c r="BI149" s="950"/>
      <c r="BJ149" s="950"/>
      <c r="BK149" s="950"/>
      <c r="BL149" s="950"/>
      <c r="BM149" s="950"/>
      <c r="BN149" s="950"/>
      <c r="BO149" s="950"/>
      <c r="BP149" s="950"/>
      <c r="BQ149" s="950"/>
      <c r="BR149" s="950"/>
      <c r="BS149" s="950"/>
      <c r="BT149" s="950"/>
      <c r="BU149" s="950"/>
      <c r="BV149" s="950"/>
      <c r="BW149" s="950"/>
      <c r="BX149" s="950"/>
      <c r="BY149" s="950"/>
      <c r="BZ149" s="950"/>
      <c r="CA149" s="840"/>
      <c r="CB149" s="841"/>
      <c r="CC149" s="841"/>
      <c r="CD149" s="841"/>
      <c r="CE149" s="841"/>
      <c r="CF149" s="841"/>
      <c r="CG149" s="841"/>
      <c r="CH149" s="841"/>
      <c r="CI149" s="841"/>
      <c r="CJ149" s="841"/>
      <c r="CK149" s="841"/>
      <c r="CL149" s="841"/>
      <c r="CM149" s="841"/>
      <c r="CN149" s="841"/>
      <c r="CO149" s="841"/>
      <c r="CP149" s="841"/>
      <c r="CQ149" s="841"/>
      <c r="CR149" s="842"/>
      <c r="CS149" s="81"/>
      <c r="CT149" s="103"/>
      <c r="CU149" s="103"/>
      <c r="CV149" s="103"/>
      <c r="CW149" s="103"/>
    </row>
    <row r="150" spans="5:101" customFormat="1" ht="32.1" customHeight="1" thickBot="1" x14ac:dyDescent="0.25">
      <c r="E150" s="891"/>
      <c r="F150" s="892"/>
      <c r="G150" s="893"/>
      <c r="H150" s="951" t="s">
        <v>447</v>
      </c>
      <c r="I150" s="952"/>
      <c r="J150" s="952"/>
      <c r="K150" s="952"/>
      <c r="L150" s="952"/>
      <c r="M150" s="952"/>
      <c r="N150" s="952"/>
      <c r="O150" s="952"/>
      <c r="P150" s="952"/>
      <c r="Q150" s="952"/>
      <c r="R150" s="952"/>
      <c r="S150" s="952"/>
      <c r="T150" s="952"/>
      <c r="U150" s="952"/>
      <c r="V150" s="952"/>
      <c r="W150" s="952"/>
      <c r="X150" s="953"/>
      <c r="Y150" s="1478"/>
      <c r="Z150" s="1478"/>
      <c r="AA150" s="1478"/>
      <c r="AB150" s="1478"/>
      <c r="AC150" s="1478"/>
      <c r="AD150" s="1478"/>
      <c r="AE150" s="1478"/>
      <c r="AF150" s="1478"/>
      <c r="AG150" s="1478"/>
      <c r="AH150" s="1478"/>
      <c r="AI150" s="1478"/>
      <c r="AJ150" s="1478"/>
      <c r="AK150" s="1478"/>
      <c r="AL150" s="1478"/>
      <c r="AM150" s="1478"/>
      <c r="AN150" s="1478"/>
      <c r="AO150" s="1478"/>
      <c r="AP150" s="1478"/>
      <c r="AQ150" s="1478"/>
      <c r="AR150" s="1478"/>
      <c r="AS150" s="1478"/>
      <c r="AT150" s="1478"/>
      <c r="AU150" s="1478"/>
      <c r="AV150" s="1478"/>
      <c r="AW150" s="1478"/>
      <c r="AX150" s="1478"/>
      <c r="AY150" s="1478"/>
      <c r="AZ150" s="1478"/>
      <c r="BA150" s="1478"/>
      <c r="BB150" s="1478"/>
      <c r="BC150" s="1478"/>
      <c r="BD150" s="1478"/>
      <c r="BE150" s="1478"/>
      <c r="BF150" s="1478"/>
      <c r="BG150" s="1478"/>
      <c r="BH150" s="1478"/>
      <c r="BI150" s="954"/>
      <c r="BJ150" s="954"/>
      <c r="BK150" s="954"/>
      <c r="BL150" s="954"/>
      <c r="BM150" s="954"/>
      <c r="BN150" s="954"/>
      <c r="BO150" s="954"/>
      <c r="BP150" s="954"/>
      <c r="BQ150" s="954"/>
      <c r="BR150" s="954"/>
      <c r="BS150" s="954"/>
      <c r="BT150" s="954"/>
      <c r="BU150" s="954"/>
      <c r="BV150" s="954"/>
      <c r="BW150" s="954"/>
      <c r="BX150" s="954"/>
      <c r="BY150" s="954"/>
      <c r="BZ150" s="954"/>
      <c r="CA150" s="955"/>
      <c r="CB150" s="956"/>
      <c r="CC150" s="956"/>
      <c r="CD150" s="956"/>
      <c r="CE150" s="956"/>
      <c r="CF150" s="956"/>
      <c r="CG150" s="956"/>
      <c r="CH150" s="956"/>
      <c r="CI150" s="956"/>
      <c r="CJ150" s="956"/>
      <c r="CK150" s="956"/>
      <c r="CL150" s="956"/>
      <c r="CM150" s="956"/>
      <c r="CN150" s="956"/>
      <c r="CO150" s="956"/>
      <c r="CP150" s="956"/>
      <c r="CQ150" s="956"/>
      <c r="CR150" s="957"/>
      <c r="CS150" s="81"/>
      <c r="CT150" s="103"/>
      <c r="CU150" s="103"/>
      <c r="CV150" s="103"/>
      <c r="CW150" s="103"/>
    </row>
    <row r="151" spans="5:101" customFormat="1" ht="39.9" customHeight="1" thickBot="1" x14ac:dyDescent="0.25">
      <c r="E151" s="915" t="s">
        <v>478</v>
      </c>
      <c r="F151" s="916"/>
      <c r="G151" s="916"/>
      <c r="H151" s="916"/>
      <c r="I151" s="916"/>
      <c r="J151" s="916"/>
      <c r="K151" s="916"/>
      <c r="L151" s="916"/>
      <c r="M151" s="916"/>
      <c r="N151" s="916"/>
      <c r="O151" s="916"/>
      <c r="P151" s="916"/>
      <c r="Q151" s="916"/>
      <c r="R151" s="916"/>
      <c r="S151" s="916"/>
      <c r="T151" s="916"/>
      <c r="U151" s="916"/>
      <c r="V151" s="916"/>
      <c r="W151" s="916"/>
      <c r="X151" s="917"/>
      <c r="Y151" s="1475"/>
      <c r="Z151" s="1475"/>
      <c r="AA151" s="1475"/>
      <c r="AB151" s="1475"/>
      <c r="AC151" s="1475"/>
      <c r="AD151" s="1475"/>
      <c r="AE151" s="1475"/>
      <c r="AF151" s="1475"/>
      <c r="AG151" s="1475"/>
      <c r="AH151" s="1475"/>
      <c r="AI151" s="1475"/>
      <c r="AJ151" s="1475"/>
      <c r="AK151" s="1475"/>
      <c r="AL151" s="1475"/>
      <c r="AM151" s="1475"/>
      <c r="AN151" s="1475"/>
      <c r="AO151" s="1475"/>
      <c r="AP151" s="1475"/>
      <c r="AQ151" s="1476"/>
      <c r="AR151" s="1476"/>
      <c r="AS151" s="1476"/>
      <c r="AT151" s="1476"/>
      <c r="AU151" s="1476"/>
      <c r="AV151" s="1476"/>
      <c r="AW151" s="1476"/>
      <c r="AX151" s="1476"/>
      <c r="AY151" s="1476"/>
      <c r="AZ151" s="1476"/>
      <c r="BA151" s="1476"/>
      <c r="BB151" s="1476"/>
      <c r="BC151" s="1476"/>
      <c r="BD151" s="1476"/>
      <c r="BE151" s="1476"/>
      <c r="BF151" s="1476"/>
      <c r="BG151" s="1476"/>
      <c r="BH151" s="1476"/>
      <c r="BI151" s="959" t="str">
        <f>IF(CV151=TRUE,"",SUM(BI129,BI131,BI133,BI135,BI136:BZ141,BI143:BZ146,BI148:BZ150))</f>
        <v/>
      </c>
      <c r="BJ151" s="959"/>
      <c r="BK151" s="959"/>
      <c r="BL151" s="959"/>
      <c r="BM151" s="959"/>
      <c r="BN151" s="959"/>
      <c r="BO151" s="959"/>
      <c r="BP151" s="959"/>
      <c r="BQ151" s="959"/>
      <c r="BR151" s="959"/>
      <c r="BS151" s="959"/>
      <c r="BT151" s="959"/>
      <c r="BU151" s="959"/>
      <c r="BV151" s="959"/>
      <c r="BW151" s="959"/>
      <c r="BX151" s="959"/>
      <c r="BY151" s="959"/>
      <c r="BZ151" s="959"/>
      <c r="CA151" s="959" t="str">
        <f>IF(CW151=TRUE,"",SUM(CA129,CA131,CA133,CA135,CA136:CR141,CA143:CR146,CA148:CR150))</f>
        <v/>
      </c>
      <c r="CB151" s="959"/>
      <c r="CC151" s="959"/>
      <c r="CD151" s="959"/>
      <c r="CE151" s="959"/>
      <c r="CF151" s="959"/>
      <c r="CG151" s="959"/>
      <c r="CH151" s="959"/>
      <c r="CI151" s="959"/>
      <c r="CJ151" s="959"/>
      <c r="CK151" s="959"/>
      <c r="CL151" s="959"/>
      <c r="CM151" s="959"/>
      <c r="CN151" s="959"/>
      <c r="CO151" s="959"/>
      <c r="CP151" s="959"/>
      <c r="CQ151" s="959"/>
      <c r="CR151" s="960"/>
      <c r="CS151" s="81"/>
      <c r="CT151" s="66"/>
      <c r="CU151" s="66"/>
      <c r="CV151" s="66" t="b">
        <f>AND(BI127="",BI139="",BI140="",BI141="",BI142="",BI147="")</f>
        <v>1</v>
      </c>
      <c r="CW151" s="66" t="b">
        <f>AND(CA127="",CA139="",CA140="",CA141="",CA142="",CA147="")</f>
        <v>1</v>
      </c>
    </row>
    <row r="152" spans="5:101" customFormat="1" ht="32.1" customHeight="1" thickBot="1" x14ac:dyDescent="0.25">
      <c r="E152" s="961" t="s">
        <v>448</v>
      </c>
      <c r="F152" s="962"/>
      <c r="G152" s="962"/>
      <c r="H152" s="962"/>
      <c r="I152" s="962"/>
      <c r="J152" s="962"/>
      <c r="K152" s="962"/>
      <c r="L152" s="962"/>
      <c r="M152" s="962"/>
      <c r="N152" s="962"/>
      <c r="O152" s="962"/>
      <c r="P152" s="962"/>
      <c r="Q152" s="962"/>
      <c r="R152" s="962"/>
      <c r="S152" s="962"/>
      <c r="T152" s="962"/>
      <c r="U152" s="962"/>
      <c r="V152" s="962"/>
      <c r="W152" s="962"/>
      <c r="X152" s="963"/>
      <c r="Y152" s="1517"/>
      <c r="Z152" s="1518"/>
      <c r="AA152" s="1518"/>
      <c r="AB152" s="1518"/>
      <c r="AC152" s="1518"/>
      <c r="AD152" s="1518"/>
      <c r="AE152" s="1518"/>
      <c r="AF152" s="1518"/>
      <c r="AG152" s="1518"/>
      <c r="AH152" s="1518"/>
      <c r="AI152" s="1518"/>
      <c r="AJ152" s="1518"/>
      <c r="AK152" s="1518"/>
      <c r="AL152" s="1518"/>
      <c r="AM152" s="1518"/>
      <c r="AN152" s="1518"/>
      <c r="AO152" s="1518"/>
      <c r="AP152" s="1519"/>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81"/>
      <c r="CT152" s="103"/>
      <c r="CU152" s="103"/>
      <c r="CV152" s="103"/>
      <c r="CW152" s="103"/>
    </row>
    <row r="153" spans="5:101" customFormat="1" ht="32.1" customHeight="1" thickBot="1" x14ac:dyDescent="0.25">
      <c r="E153" s="652" t="s">
        <v>449</v>
      </c>
      <c r="F153" s="653"/>
      <c r="G153" s="653"/>
      <c r="H153" s="653"/>
      <c r="I153" s="653"/>
      <c r="J153" s="653"/>
      <c r="K153" s="653"/>
      <c r="L153" s="653"/>
      <c r="M153" s="653"/>
      <c r="N153" s="653"/>
      <c r="O153" s="653"/>
      <c r="P153" s="653"/>
      <c r="Q153" s="653"/>
      <c r="R153" s="653"/>
      <c r="S153" s="653"/>
      <c r="T153" s="653"/>
      <c r="U153" s="653"/>
      <c r="V153" s="653"/>
      <c r="W153" s="653"/>
      <c r="X153" s="654"/>
      <c r="Y153" s="1472"/>
      <c r="Z153" s="1473"/>
      <c r="AA153" s="1473"/>
      <c r="AB153" s="1473"/>
      <c r="AC153" s="1473"/>
      <c r="AD153" s="1473"/>
      <c r="AE153" s="1473"/>
      <c r="AF153" s="1473"/>
      <c r="AG153" s="1473"/>
      <c r="AH153" s="1473"/>
      <c r="AI153" s="1473"/>
      <c r="AJ153" s="1473"/>
      <c r="AK153" s="1473"/>
      <c r="AL153" s="1473"/>
      <c r="AM153" s="1473"/>
      <c r="AN153" s="1473"/>
      <c r="AO153" s="1473"/>
      <c r="AP153" s="1474"/>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81"/>
      <c r="CT153" s="103"/>
      <c r="CU153" s="103"/>
      <c r="CV153" s="103"/>
      <c r="CW153" s="103"/>
    </row>
    <row r="154" spans="5:101" customFormat="1" ht="32.1" customHeight="1" thickBot="1" x14ac:dyDescent="0.25">
      <c r="E154" s="652" t="s">
        <v>450</v>
      </c>
      <c r="F154" s="653"/>
      <c r="G154" s="653"/>
      <c r="H154" s="653"/>
      <c r="I154" s="653"/>
      <c r="J154" s="653"/>
      <c r="K154" s="653"/>
      <c r="L154" s="653"/>
      <c r="M154" s="653"/>
      <c r="N154" s="653"/>
      <c r="O154" s="653"/>
      <c r="P154" s="653"/>
      <c r="Q154" s="653"/>
      <c r="R154" s="653"/>
      <c r="S154" s="653"/>
      <c r="T154" s="653"/>
      <c r="U154" s="653"/>
      <c r="V154" s="653"/>
      <c r="W154" s="653"/>
      <c r="X154" s="654"/>
      <c r="Y154" s="1472"/>
      <c r="Z154" s="1473"/>
      <c r="AA154" s="1473"/>
      <c r="AB154" s="1473"/>
      <c r="AC154" s="1473"/>
      <c r="AD154" s="1473"/>
      <c r="AE154" s="1473"/>
      <c r="AF154" s="1473"/>
      <c r="AG154" s="1473"/>
      <c r="AH154" s="1473"/>
      <c r="AI154" s="1473"/>
      <c r="AJ154" s="1473"/>
      <c r="AK154" s="1473"/>
      <c r="AL154" s="1473"/>
      <c r="AM154" s="1473"/>
      <c r="AN154" s="1473"/>
      <c r="AO154" s="1473"/>
      <c r="AP154" s="1474"/>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81"/>
      <c r="CT154" s="103"/>
      <c r="CU154" s="103"/>
      <c r="CV154" s="103"/>
      <c r="CW154" s="103"/>
    </row>
    <row r="155" spans="5:101" customFormat="1" ht="32.1" customHeight="1" thickBot="1" x14ac:dyDescent="0.25">
      <c r="E155" s="652" t="s">
        <v>451</v>
      </c>
      <c r="F155" s="653"/>
      <c r="G155" s="653"/>
      <c r="H155" s="653"/>
      <c r="I155" s="653"/>
      <c r="J155" s="653"/>
      <c r="K155" s="653"/>
      <c r="L155" s="653"/>
      <c r="M155" s="653"/>
      <c r="N155" s="653"/>
      <c r="O155" s="653"/>
      <c r="P155" s="653"/>
      <c r="Q155" s="653"/>
      <c r="R155" s="653"/>
      <c r="S155" s="653"/>
      <c r="T155" s="653"/>
      <c r="U155" s="653"/>
      <c r="V155" s="653"/>
      <c r="W155" s="653"/>
      <c r="X155" s="654"/>
      <c r="Y155" s="1472"/>
      <c r="Z155" s="1473"/>
      <c r="AA155" s="1473"/>
      <c r="AB155" s="1473"/>
      <c r="AC155" s="1473"/>
      <c r="AD155" s="1473"/>
      <c r="AE155" s="1473"/>
      <c r="AF155" s="1473"/>
      <c r="AG155" s="1473"/>
      <c r="AH155" s="1473"/>
      <c r="AI155" s="1473"/>
      <c r="AJ155" s="1473"/>
      <c r="AK155" s="1473"/>
      <c r="AL155" s="1473"/>
      <c r="AM155" s="1473"/>
      <c r="AN155" s="1473"/>
      <c r="AO155" s="1473"/>
      <c r="AP155" s="1474"/>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81"/>
      <c r="CT155" s="103"/>
      <c r="CU155" s="103"/>
      <c r="CV155" s="103"/>
      <c r="CW155" s="103"/>
    </row>
    <row r="156" spans="5:101" customFormat="1" ht="32.1" customHeight="1" thickBot="1" x14ac:dyDescent="0.25">
      <c r="E156" s="915" t="s">
        <v>452</v>
      </c>
      <c r="F156" s="916"/>
      <c r="G156" s="916"/>
      <c r="H156" s="916"/>
      <c r="I156" s="916"/>
      <c r="J156" s="916"/>
      <c r="K156" s="916"/>
      <c r="L156" s="916"/>
      <c r="M156" s="916"/>
      <c r="N156" s="916"/>
      <c r="O156" s="916"/>
      <c r="P156" s="916"/>
      <c r="Q156" s="916"/>
      <c r="R156" s="916"/>
      <c r="S156" s="916"/>
      <c r="T156" s="916"/>
      <c r="U156" s="916"/>
      <c r="V156" s="916"/>
      <c r="W156" s="916"/>
      <c r="X156" s="917"/>
      <c r="Y156" s="1481"/>
      <c r="Z156" s="1482"/>
      <c r="AA156" s="1482"/>
      <c r="AB156" s="1482"/>
      <c r="AC156" s="1482"/>
      <c r="AD156" s="1482"/>
      <c r="AE156" s="1482"/>
      <c r="AF156" s="1482"/>
      <c r="AG156" s="1482"/>
      <c r="AH156" s="1482"/>
      <c r="AI156" s="1482"/>
      <c r="AJ156" s="1482"/>
      <c r="AK156" s="1482"/>
      <c r="AL156" s="1482"/>
      <c r="AM156" s="1482"/>
      <c r="AN156" s="1482"/>
      <c r="AO156" s="1482"/>
      <c r="AP156" s="1483"/>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81"/>
      <c r="CT156" s="66"/>
      <c r="CU156" s="103"/>
      <c r="CV156" s="103"/>
      <c r="CW156" s="103"/>
    </row>
    <row r="157" spans="5:101" customFormat="1" ht="50.1" customHeight="1" thickTop="1" thickBot="1" x14ac:dyDescent="0.25">
      <c r="E157" s="968" t="s">
        <v>453</v>
      </c>
      <c r="F157" s="969"/>
      <c r="G157" s="969"/>
      <c r="H157" s="969"/>
      <c r="I157" s="969"/>
      <c r="J157" s="969"/>
      <c r="K157" s="969"/>
      <c r="L157" s="969"/>
      <c r="M157" s="969"/>
      <c r="N157" s="969"/>
      <c r="O157" s="969"/>
      <c r="P157" s="969"/>
      <c r="Q157" s="969"/>
      <c r="R157" s="969"/>
      <c r="S157" s="969"/>
      <c r="T157" s="969"/>
      <c r="U157" s="969"/>
      <c r="V157" s="969"/>
      <c r="W157" s="969"/>
      <c r="X157" s="970"/>
      <c r="Y157" s="1484"/>
      <c r="Z157" s="1485"/>
      <c r="AA157" s="1485"/>
      <c r="AB157" s="1485"/>
      <c r="AC157" s="1485"/>
      <c r="AD157" s="1485"/>
      <c r="AE157" s="1485"/>
      <c r="AF157" s="1485"/>
      <c r="AG157" s="1485"/>
      <c r="AH157" s="1485"/>
      <c r="AI157" s="1485"/>
      <c r="AJ157" s="1485"/>
      <c r="AK157" s="1485"/>
      <c r="AL157" s="1485"/>
      <c r="AM157" s="1485"/>
      <c r="AN157" s="1485"/>
      <c r="AO157" s="1485"/>
      <c r="AP157" s="1486"/>
      <c r="AQ157" s="1487"/>
      <c r="AR157" s="1488"/>
      <c r="AS157" s="1488"/>
      <c r="AT157" s="1488"/>
      <c r="AU157" s="1488"/>
      <c r="AV157" s="1488"/>
      <c r="AW157" s="1488"/>
      <c r="AX157" s="1488"/>
      <c r="AY157" s="1488"/>
      <c r="AZ157" s="1488"/>
      <c r="BA157" s="1488"/>
      <c r="BB157" s="1488"/>
      <c r="BC157" s="1488"/>
      <c r="BD157" s="1488"/>
      <c r="BE157" s="1488"/>
      <c r="BF157" s="1488"/>
      <c r="BG157" s="1488"/>
      <c r="BH157" s="1489"/>
      <c r="BI157" s="1487"/>
      <c r="BJ157" s="1488"/>
      <c r="BK157" s="1488"/>
      <c r="BL157" s="1488"/>
      <c r="BM157" s="1488"/>
      <c r="BN157" s="1488"/>
      <c r="BO157" s="1488"/>
      <c r="BP157" s="1488"/>
      <c r="BQ157" s="1488"/>
      <c r="BR157" s="1488"/>
      <c r="BS157" s="1488"/>
      <c r="BT157" s="1488"/>
      <c r="BU157" s="1488"/>
      <c r="BV157" s="1488"/>
      <c r="BW157" s="1488"/>
      <c r="BX157" s="1488"/>
      <c r="BY157" s="1488"/>
      <c r="BZ157" s="1489"/>
      <c r="CA157" s="1487"/>
      <c r="CB157" s="1488"/>
      <c r="CC157" s="1488"/>
      <c r="CD157" s="1488"/>
      <c r="CE157" s="1488"/>
      <c r="CF157" s="1488"/>
      <c r="CG157" s="1488"/>
      <c r="CH157" s="1488"/>
      <c r="CI157" s="1488"/>
      <c r="CJ157" s="1488"/>
      <c r="CK157" s="1488"/>
      <c r="CL157" s="1488"/>
      <c r="CM157" s="1488"/>
      <c r="CN157" s="1488"/>
      <c r="CO157" s="1488"/>
      <c r="CP157" s="1488"/>
      <c r="CQ157" s="1488"/>
      <c r="CR157" s="1520"/>
      <c r="CS157" s="81"/>
      <c r="CT157" s="103"/>
      <c r="CU157" s="103"/>
      <c r="CV157" s="103"/>
      <c r="CW157" s="103"/>
    </row>
    <row r="158" spans="5:101" customFormat="1" ht="12.75" customHeight="1" thickTop="1" x14ac:dyDescent="0.2">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81"/>
      <c r="CT158" s="103"/>
      <c r="CU158" s="103"/>
      <c r="CV158" s="103"/>
      <c r="CW158" s="103"/>
    </row>
    <row r="159" spans="5:101" customFormat="1" ht="54.9" customHeight="1" x14ac:dyDescent="0.2">
      <c r="BI159" s="827" t="s">
        <v>423</v>
      </c>
      <c r="BJ159" s="828"/>
      <c r="BK159" s="828"/>
      <c r="BL159" s="828"/>
      <c r="BM159" s="828"/>
      <c r="BN159" s="828"/>
      <c r="BO159" s="828"/>
      <c r="BP159" s="828"/>
      <c r="BQ159" s="828"/>
      <c r="BR159" s="828"/>
      <c r="BS159" s="828"/>
      <c r="BT159" s="828"/>
      <c r="BU159" s="828"/>
      <c r="BV159" s="828"/>
      <c r="BW159" s="828"/>
      <c r="BX159" s="828"/>
      <c r="BY159" s="828"/>
      <c r="BZ159" s="828"/>
      <c r="CA159" s="829"/>
      <c r="CB159" s="829"/>
      <c r="CC159" s="829"/>
      <c r="CD159" s="829"/>
      <c r="CE159" s="829"/>
      <c r="CF159" s="829"/>
      <c r="CG159" s="829"/>
      <c r="CH159" s="829"/>
      <c r="CI159" s="829"/>
      <c r="CJ159" s="829"/>
      <c r="CK159" s="829"/>
      <c r="CL159" s="829"/>
      <c r="CM159" s="829"/>
      <c r="CN159" s="829"/>
      <c r="CO159" s="829"/>
      <c r="CP159" s="829"/>
      <c r="CQ159" s="829"/>
      <c r="CR159" s="829"/>
      <c r="CS159" s="81"/>
      <c r="CT159" s="103"/>
      <c r="CU159" s="103"/>
      <c r="CV159" s="103"/>
      <c r="CW159" s="103"/>
    </row>
    <row r="160" spans="5:101" customFormat="1" ht="15" customHeight="1" x14ac:dyDescent="0.2">
      <c r="BI160" s="1204" t="str">
        <f>IF(調査票1校目2校目!BI365=1,"",BR68)</f>
        <v/>
      </c>
      <c r="BJ160" s="1204"/>
      <c r="BK160" s="1204"/>
      <c r="BL160" s="1204"/>
      <c r="BM160" s="1204"/>
      <c r="BN160" s="1204"/>
      <c r="BO160" s="1204"/>
      <c r="BP160" s="1204"/>
      <c r="BQ160" s="1204"/>
      <c r="BR160" s="1204"/>
      <c r="BS160" s="1204"/>
      <c r="BT160" s="1204"/>
      <c r="BU160" s="1204"/>
      <c r="BV160" s="1204"/>
      <c r="BW160" s="1204"/>
      <c r="BX160" s="1204"/>
      <c r="BY160" s="1204"/>
      <c r="BZ160" s="1204"/>
      <c r="CC160" s="379" t="str">
        <f>調査票1校目2校目!CC160</f>
        <v>20240220GA</v>
      </c>
      <c r="CD160" s="379"/>
      <c r="CE160" s="379"/>
      <c r="CF160" s="379"/>
      <c r="CG160" s="379"/>
      <c r="CH160" s="379"/>
      <c r="CI160" s="379"/>
      <c r="CJ160" s="379"/>
      <c r="CK160" s="379"/>
      <c r="CL160" s="379"/>
      <c r="CM160" s="379"/>
      <c r="CN160" s="379"/>
      <c r="CO160" s="379"/>
      <c r="CP160" s="379"/>
      <c r="CQ160" s="379"/>
      <c r="CS160" s="81"/>
      <c r="CT160" s="103"/>
      <c r="CU160" s="103"/>
      <c r="CV160" s="103"/>
      <c r="CW160" s="103"/>
    </row>
    <row r="161" spans="4:119" customFormat="1" ht="16.5" customHeight="1" x14ac:dyDescent="0.2">
      <c r="CE161" s="7"/>
      <c r="CF161" s="7"/>
      <c r="CG161" s="7"/>
      <c r="CH161" s="7"/>
      <c r="CI161" s="7"/>
      <c r="CJ161" s="7"/>
      <c r="CK161" s="7"/>
      <c r="CL161" s="7"/>
      <c r="CM161" s="7"/>
      <c r="CN161" s="7"/>
      <c r="CO161" s="7"/>
      <c r="CP161" s="7"/>
      <c r="CQ161" s="7"/>
      <c r="CR161" s="7"/>
      <c r="CS161" s="76"/>
      <c r="CT161" s="62"/>
      <c r="CU161" s="103"/>
      <c r="CV161" s="103"/>
      <c r="CW161" s="103"/>
    </row>
    <row r="162" spans="4:119" customFormat="1" ht="9.75" customHeight="1" x14ac:dyDescent="0.2">
      <c r="CC162" s="7"/>
      <c r="CD162" s="7"/>
      <c r="CE162" s="7"/>
      <c r="CF162" s="7"/>
      <c r="CG162" s="7"/>
      <c r="CH162" s="7"/>
      <c r="CI162" s="7"/>
      <c r="CJ162" s="7"/>
      <c r="CK162" s="7"/>
      <c r="CL162" s="7"/>
      <c r="CM162" s="7"/>
      <c r="CN162" s="7"/>
      <c r="CO162" s="7"/>
      <c r="CP162" s="7"/>
      <c r="CQ162" s="7"/>
      <c r="CR162" s="7"/>
      <c r="CS162" s="81"/>
      <c r="CT162" s="103"/>
      <c r="CU162" s="103"/>
      <c r="CV162" s="103"/>
      <c r="CW162" s="103"/>
    </row>
    <row r="163" spans="4:119" customFormat="1" ht="24.75" customHeight="1" x14ac:dyDescent="0.2">
      <c r="D163" s="1176" t="s">
        <v>559</v>
      </c>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c r="AF163" s="1176"/>
      <c r="AG163" s="1176"/>
      <c r="AH163" s="1176"/>
      <c r="AI163" s="1176"/>
      <c r="AJ163" s="1176"/>
      <c r="AK163" s="1176"/>
      <c r="AL163" s="1176"/>
      <c r="AM163" s="1176"/>
      <c r="AN163" s="1176"/>
      <c r="AO163" s="1176"/>
      <c r="AP163" s="1176"/>
      <c r="AQ163" s="1176"/>
      <c r="AR163" s="1176"/>
      <c r="AS163" s="1176"/>
      <c r="AT163" s="1176"/>
      <c r="AU163" s="1176"/>
      <c r="AV163" s="1176"/>
      <c r="AW163" s="1176"/>
      <c r="AX163" s="1176"/>
      <c r="AY163" s="1176"/>
      <c r="AZ163" s="1176"/>
      <c r="BA163" s="1176"/>
      <c r="BB163" s="1176"/>
      <c r="BC163" s="1176"/>
      <c r="BD163" s="1176"/>
      <c r="BE163" s="1176"/>
      <c r="BF163" s="1176"/>
      <c r="BG163" s="1176"/>
      <c r="BH163" s="1176"/>
      <c r="BI163" s="1176"/>
      <c r="BJ163" s="1176"/>
      <c r="BK163" s="1176"/>
      <c r="BL163" s="1176"/>
      <c r="BM163" s="1176"/>
      <c r="BN163" s="1176"/>
      <c r="BO163" s="1176"/>
      <c r="BP163" s="1176"/>
      <c r="BQ163" s="1176"/>
      <c r="BR163" s="1176"/>
      <c r="BS163" s="1176"/>
      <c r="BT163" s="1176"/>
      <c r="BU163" s="1176"/>
      <c r="BV163" s="1176"/>
      <c r="BW163" s="1176"/>
      <c r="BX163" s="1176"/>
      <c r="BY163" s="1176"/>
      <c r="BZ163" s="1176"/>
      <c r="CA163" s="1176"/>
      <c r="CB163" s="1176"/>
      <c r="CC163" s="1176"/>
      <c r="CD163" s="1176"/>
      <c r="CE163" s="1176"/>
      <c r="CF163" s="1176"/>
      <c r="CG163" s="1176"/>
      <c r="CH163" s="1176"/>
      <c r="CI163" s="1176"/>
      <c r="CJ163" s="1176"/>
      <c r="CK163" s="1176"/>
      <c r="CL163" s="1176"/>
      <c r="CM163" s="1176"/>
      <c r="CN163" s="1176"/>
      <c r="CO163" s="1176"/>
      <c r="CP163" s="1176"/>
      <c r="CQ163" s="1176"/>
      <c r="CR163" s="1176"/>
      <c r="CS163" s="81"/>
      <c r="CT163" s="103"/>
      <c r="CU163" s="103"/>
      <c r="CV163" s="103"/>
      <c r="CW163" s="103"/>
    </row>
    <row r="164" spans="4:119" customFormat="1" ht="24.75" customHeight="1" thickBot="1" x14ac:dyDescent="0.3">
      <c r="E164" s="41"/>
      <c r="F164" s="41"/>
      <c r="G164" s="41"/>
      <c r="H164" s="41"/>
      <c r="I164" s="41"/>
      <c r="J164" s="41"/>
      <c r="K164" s="41"/>
      <c r="L164" s="42"/>
      <c r="M164" s="41"/>
      <c r="N164" s="41"/>
      <c r="O164" s="41"/>
      <c r="P164" s="41"/>
      <c r="Q164" s="41"/>
      <c r="R164" s="41"/>
      <c r="S164" s="41"/>
      <c r="T164" s="41"/>
      <c r="U164" s="41"/>
      <c r="V164" s="41"/>
      <c r="W164" s="41"/>
      <c r="X164" s="41"/>
      <c r="Y164" s="41"/>
      <c r="Z164" s="41"/>
      <c r="AA164" s="41"/>
      <c r="AB164" s="41"/>
      <c r="AC164" s="41"/>
      <c r="AD164" s="41"/>
      <c r="AE164" s="41"/>
      <c r="AF164" s="42"/>
      <c r="AG164" s="42"/>
      <c r="AH164" s="844" t="str">
        <f>AH119</f>
        <v>【 学 校 法 人 用 】</v>
      </c>
      <c r="AI164" s="845"/>
      <c r="AJ164" s="845"/>
      <c r="AK164" s="845"/>
      <c r="AL164" s="845"/>
      <c r="AM164" s="845"/>
      <c r="AN164" s="845"/>
      <c r="AO164" s="845"/>
      <c r="AP164" s="845"/>
      <c r="AQ164" s="845"/>
      <c r="AR164" s="845"/>
      <c r="AS164" s="845"/>
      <c r="AT164" s="845"/>
      <c r="AU164" s="845"/>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c r="BP164" s="845"/>
      <c r="BQ164" s="845"/>
      <c r="BR164" s="845"/>
      <c r="BS164" s="41"/>
      <c r="BT164" s="41"/>
      <c r="BU164" s="41"/>
      <c r="BV164" s="41"/>
      <c r="BW164" s="41"/>
      <c r="BX164" s="41"/>
      <c r="BY164" s="41"/>
      <c r="BZ164" s="705" t="s">
        <v>562</v>
      </c>
      <c r="CA164" s="705"/>
      <c r="CB164" s="705"/>
      <c r="CC164" s="705"/>
      <c r="CD164" s="705"/>
      <c r="CE164" s="705"/>
      <c r="CF164" s="705"/>
      <c r="CG164" s="705"/>
      <c r="CH164" s="705"/>
      <c r="CI164" s="705"/>
      <c r="CJ164" s="705"/>
      <c r="CK164" s="705"/>
      <c r="CL164" s="705"/>
      <c r="CM164" s="705"/>
      <c r="CN164" s="705"/>
      <c r="CO164" s="705"/>
      <c r="CP164" s="705"/>
      <c r="CQ164" s="705"/>
      <c r="CR164" s="705"/>
      <c r="CS164" s="81"/>
      <c r="CT164" s="103"/>
      <c r="CU164" s="103"/>
      <c r="CV164" s="103"/>
      <c r="CW164" s="103"/>
    </row>
    <row r="165" spans="4:119" customFormat="1" ht="24.75" customHeight="1" thickTop="1" x14ac:dyDescent="0.2">
      <c r="E165" s="706" t="s">
        <v>455</v>
      </c>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8"/>
      <c r="AQ165" s="40"/>
      <c r="AR165" s="40"/>
      <c r="AS165" s="40"/>
      <c r="AT165" s="40"/>
      <c r="AU165" s="40"/>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41"/>
      <c r="BW165" s="41"/>
      <c r="BX165" s="41"/>
      <c r="BY165" s="41"/>
      <c r="BZ165" s="709" t="s">
        <v>0</v>
      </c>
      <c r="CA165" s="710"/>
      <c r="CB165" s="710"/>
      <c r="CC165" s="710"/>
      <c r="CD165" s="710"/>
      <c r="CE165" s="710"/>
      <c r="CF165" s="710"/>
      <c r="CG165" s="710"/>
      <c r="CH165" s="710"/>
      <c r="CI165" s="710"/>
      <c r="CJ165" s="710"/>
      <c r="CK165" s="710"/>
      <c r="CL165" s="710"/>
      <c r="CM165" s="710"/>
      <c r="CN165" s="710"/>
      <c r="CO165" s="710"/>
      <c r="CP165" s="710"/>
      <c r="CQ165" s="710"/>
      <c r="CR165" s="711"/>
      <c r="CS165" s="81"/>
      <c r="CT165" s="103"/>
      <c r="CU165" s="103"/>
      <c r="CV165" s="103"/>
      <c r="CW165" s="103"/>
    </row>
    <row r="166" spans="4:119" customFormat="1" ht="39" customHeight="1" x14ac:dyDescent="0.2">
      <c r="E166" s="712" t="str">
        <f>IF(E74="","",E74)</f>
        <v/>
      </c>
      <c r="F166" s="713"/>
      <c r="G166" s="713"/>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4"/>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Z166" s="1239"/>
      <c r="CA166" s="1240"/>
      <c r="CB166" s="1240"/>
      <c r="CC166" s="1240"/>
      <c r="CD166" s="1240"/>
      <c r="CE166" s="1240"/>
      <c r="CF166" s="1240"/>
      <c r="CG166" s="1240"/>
      <c r="CH166" s="1240"/>
      <c r="CI166" s="1240"/>
      <c r="CJ166" s="1240"/>
      <c r="CK166" s="1240"/>
      <c r="CL166" s="1240"/>
      <c r="CM166" s="1240"/>
      <c r="CN166" s="1240"/>
      <c r="CO166" s="1240"/>
      <c r="CP166" s="1240"/>
      <c r="CQ166" s="1240"/>
      <c r="CR166" s="1241"/>
      <c r="CS166" s="81"/>
      <c r="CT166" s="103"/>
      <c r="CU166" s="103"/>
      <c r="CV166" s="103"/>
      <c r="CW166" s="103"/>
    </row>
    <row r="167" spans="4:119" customFormat="1" ht="15" customHeight="1" thickBot="1" x14ac:dyDescent="0.25">
      <c r="E167" s="715"/>
      <c r="F167" s="716"/>
      <c r="G167" s="716"/>
      <c r="H167" s="716"/>
      <c r="I167" s="716"/>
      <c r="J167" s="716"/>
      <c r="K167" s="716"/>
      <c r="L167" s="716"/>
      <c r="M167" s="716"/>
      <c r="N167" s="716"/>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7"/>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CS167" s="81"/>
      <c r="CT167" s="103"/>
      <c r="CU167" s="103"/>
      <c r="CV167" s="103"/>
      <c r="CW167" s="103"/>
    </row>
    <row r="168" spans="4:119" customFormat="1" ht="15" customHeight="1" thickTop="1" thickBot="1" x14ac:dyDescent="0.25">
      <c r="BI168" s="1000" t="str">
        <f ca="1">調査票1校目2校目!BI168</f>
        <v>（令和5年4月1日～令和6年3月31日　単位：円）</v>
      </c>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81"/>
      <c r="CT168" s="67"/>
      <c r="CU168" s="67"/>
      <c r="CV168" s="67"/>
      <c r="CW168" s="67"/>
    </row>
    <row r="169" spans="4:119" customFormat="1" ht="18" customHeight="1" thickTop="1" x14ac:dyDescent="0.2">
      <c r="E169" s="846" t="s">
        <v>388</v>
      </c>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8"/>
      <c r="AC169" s="980" t="s">
        <v>54</v>
      </c>
      <c r="AD169" s="981"/>
      <c r="AE169" s="981"/>
      <c r="AF169" s="981"/>
      <c r="AG169" s="981"/>
      <c r="AH169" s="981"/>
      <c r="AI169" s="981"/>
      <c r="AJ169" s="981"/>
      <c r="AK169" s="981"/>
      <c r="AL169" s="981"/>
      <c r="AM169" s="981"/>
      <c r="AN169" s="981"/>
      <c r="AO169" s="981"/>
      <c r="AP169" s="981"/>
      <c r="AQ169" s="981"/>
      <c r="AR169" s="981"/>
      <c r="AS169" s="982"/>
      <c r="AT169" s="974" t="s">
        <v>55</v>
      </c>
      <c r="AU169" s="975"/>
      <c r="AV169" s="975"/>
      <c r="AW169" s="975"/>
      <c r="AX169" s="975"/>
      <c r="AY169" s="975"/>
      <c r="AZ169" s="975"/>
      <c r="BA169" s="975"/>
      <c r="BB169" s="975"/>
      <c r="BC169" s="975"/>
      <c r="BD169" s="975"/>
      <c r="BE169" s="975"/>
      <c r="BF169" s="975"/>
      <c r="BG169" s="975"/>
      <c r="BH169" s="975"/>
      <c r="BI169" s="975"/>
      <c r="BJ169" s="976"/>
      <c r="BK169" s="139" t="s">
        <v>389</v>
      </c>
      <c r="BL169" s="140"/>
      <c r="BM169" s="140"/>
      <c r="BN169" s="140"/>
      <c r="BO169" s="140"/>
      <c r="BP169" s="140"/>
      <c r="BQ169" s="140"/>
      <c r="BR169" s="140"/>
      <c r="BS169" s="140"/>
      <c r="BT169" s="140"/>
      <c r="BU169" s="140"/>
      <c r="BV169" s="140"/>
      <c r="BW169" s="140"/>
      <c r="BX169" s="140"/>
      <c r="BY169" s="140"/>
      <c r="BZ169" s="140"/>
      <c r="CA169" s="141"/>
      <c r="CB169" s="139" t="s">
        <v>389</v>
      </c>
      <c r="CC169" s="140"/>
      <c r="CD169" s="140"/>
      <c r="CE169" s="140"/>
      <c r="CF169" s="140"/>
      <c r="CG169" s="140"/>
      <c r="CH169" s="140"/>
      <c r="CI169" s="140"/>
      <c r="CJ169" s="140"/>
      <c r="CK169" s="140"/>
      <c r="CL169" s="140"/>
      <c r="CM169" s="140"/>
      <c r="CN169" s="140"/>
      <c r="CO169" s="140"/>
      <c r="CP169" s="140"/>
      <c r="CQ169" s="140"/>
      <c r="CR169" s="142"/>
      <c r="CS169" s="81"/>
      <c r="CT169" s="67"/>
      <c r="CU169" s="67"/>
      <c r="CV169" s="67"/>
      <c r="CW169" s="67"/>
      <c r="DB169" s="137"/>
      <c r="DC169" s="137"/>
      <c r="DD169" s="137"/>
      <c r="DE169" s="137"/>
      <c r="DF169" s="137"/>
      <c r="DG169" s="137"/>
      <c r="DH169" s="137"/>
      <c r="DI169" s="137"/>
    </row>
    <row r="170" spans="4:119" customFormat="1" ht="18" customHeight="1" x14ac:dyDescent="0.2">
      <c r="E170" s="849"/>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851"/>
      <c r="AC170" s="983"/>
      <c r="AD170" s="984"/>
      <c r="AE170" s="984"/>
      <c r="AF170" s="984"/>
      <c r="AG170" s="984"/>
      <c r="AH170" s="984"/>
      <c r="AI170" s="984"/>
      <c r="AJ170" s="984"/>
      <c r="AK170" s="984"/>
      <c r="AL170" s="984"/>
      <c r="AM170" s="984"/>
      <c r="AN170" s="984"/>
      <c r="AO170" s="984"/>
      <c r="AP170" s="984"/>
      <c r="AQ170" s="984"/>
      <c r="AR170" s="984"/>
      <c r="AS170" s="985"/>
      <c r="AT170" s="977"/>
      <c r="AU170" s="978"/>
      <c r="AV170" s="978"/>
      <c r="AW170" s="978"/>
      <c r="AX170" s="978"/>
      <c r="AY170" s="978"/>
      <c r="AZ170" s="978"/>
      <c r="BA170" s="978"/>
      <c r="BB170" s="978"/>
      <c r="BC170" s="978"/>
      <c r="BD170" s="978"/>
      <c r="BE170" s="978"/>
      <c r="BF170" s="978"/>
      <c r="BG170" s="978"/>
      <c r="BH170" s="978"/>
      <c r="BI170" s="978"/>
      <c r="BJ170" s="979"/>
      <c r="BK170" s="684" t="str">
        <f>BI78</f>
        <v/>
      </c>
      <c r="BL170" s="690"/>
      <c r="BM170" s="690"/>
      <c r="BN170" s="690"/>
      <c r="BO170" s="690"/>
      <c r="BP170" s="690"/>
      <c r="BQ170" s="690"/>
      <c r="BR170" s="690"/>
      <c r="BS170" s="690"/>
      <c r="BT170" s="690"/>
      <c r="BU170" s="690"/>
      <c r="BV170" s="690"/>
      <c r="BW170" s="690"/>
      <c r="BX170" s="690"/>
      <c r="BY170" s="690"/>
      <c r="BZ170" s="690"/>
      <c r="CA170" s="686"/>
      <c r="CB170" s="684" t="str">
        <f>CA78</f>
        <v/>
      </c>
      <c r="CC170" s="690"/>
      <c r="CD170" s="690"/>
      <c r="CE170" s="690"/>
      <c r="CF170" s="690"/>
      <c r="CG170" s="690"/>
      <c r="CH170" s="690"/>
      <c r="CI170" s="690"/>
      <c r="CJ170" s="690"/>
      <c r="CK170" s="690"/>
      <c r="CL170" s="690"/>
      <c r="CM170" s="690"/>
      <c r="CN170" s="690"/>
      <c r="CO170" s="690"/>
      <c r="CP170" s="690"/>
      <c r="CQ170" s="690"/>
      <c r="CR170" s="691"/>
      <c r="CS170" s="81"/>
      <c r="CT170" s="67"/>
      <c r="CU170" s="67"/>
      <c r="CV170" s="67"/>
      <c r="CW170" s="67"/>
      <c r="DB170" s="137"/>
      <c r="DC170" s="137"/>
      <c r="DD170" s="137"/>
      <c r="DE170" s="137"/>
      <c r="DF170" s="137"/>
      <c r="DG170" s="137"/>
      <c r="DH170" s="137"/>
      <c r="DI170" s="137"/>
    </row>
    <row r="171" spans="4:119" customFormat="1" ht="50.1" customHeight="1" thickBot="1" x14ac:dyDescent="0.25">
      <c r="E171" s="849"/>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851"/>
      <c r="AC171" s="986" t="s">
        <v>485</v>
      </c>
      <c r="AD171" s="987"/>
      <c r="AE171" s="987"/>
      <c r="AF171" s="987"/>
      <c r="AG171" s="987"/>
      <c r="AH171" s="987"/>
      <c r="AI171" s="987"/>
      <c r="AJ171" s="987"/>
      <c r="AK171" s="987"/>
      <c r="AL171" s="987"/>
      <c r="AM171" s="987"/>
      <c r="AN171" s="987"/>
      <c r="AO171" s="987"/>
      <c r="AP171" s="987"/>
      <c r="AQ171" s="987"/>
      <c r="AR171" s="987"/>
      <c r="AS171" s="988"/>
      <c r="AT171" s="989" t="s">
        <v>484</v>
      </c>
      <c r="AU171" s="990"/>
      <c r="AV171" s="990"/>
      <c r="AW171" s="990"/>
      <c r="AX171" s="990"/>
      <c r="AY171" s="990"/>
      <c r="AZ171" s="990"/>
      <c r="BA171" s="990"/>
      <c r="BB171" s="990"/>
      <c r="BC171" s="990"/>
      <c r="BD171" s="990"/>
      <c r="BE171" s="990"/>
      <c r="BF171" s="990"/>
      <c r="BG171" s="990"/>
      <c r="BH171" s="990"/>
      <c r="BI171" s="990"/>
      <c r="BJ171" s="991"/>
      <c r="BK171" s="996"/>
      <c r="BL171" s="997"/>
      <c r="BM171" s="997"/>
      <c r="BN171" s="997"/>
      <c r="BO171" s="997"/>
      <c r="BP171" s="997"/>
      <c r="BQ171" s="997"/>
      <c r="BR171" s="997"/>
      <c r="BS171" s="997"/>
      <c r="BT171" s="997"/>
      <c r="BU171" s="997"/>
      <c r="BV171" s="997"/>
      <c r="BW171" s="997"/>
      <c r="BX171" s="997"/>
      <c r="BY171" s="997"/>
      <c r="BZ171" s="997"/>
      <c r="CA171" s="998"/>
      <c r="CB171" s="996"/>
      <c r="CC171" s="997"/>
      <c r="CD171" s="997"/>
      <c r="CE171" s="997"/>
      <c r="CF171" s="997"/>
      <c r="CG171" s="997"/>
      <c r="CH171" s="997"/>
      <c r="CI171" s="997"/>
      <c r="CJ171" s="997"/>
      <c r="CK171" s="997"/>
      <c r="CL171" s="997"/>
      <c r="CM171" s="997"/>
      <c r="CN171" s="997"/>
      <c r="CO171" s="997"/>
      <c r="CP171" s="997"/>
      <c r="CQ171" s="997"/>
      <c r="CR171" s="999"/>
      <c r="CS171" s="81"/>
      <c r="CT171" s="67"/>
      <c r="CU171" s="67"/>
      <c r="CV171" s="67"/>
      <c r="CW171" s="67"/>
      <c r="DB171" s="137"/>
      <c r="DC171" s="137"/>
      <c r="DD171" s="137"/>
      <c r="DE171" s="137"/>
      <c r="DF171" s="137"/>
      <c r="DG171" s="137"/>
      <c r="DH171" s="137"/>
      <c r="DI171" s="137"/>
    </row>
    <row r="172" spans="4:119" customFormat="1" ht="24.9" customHeight="1" thickTop="1" x14ac:dyDescent="0.2">
      <c r="D172" s="7"/>
      <c r="E172" s="927" t="s">
        <v>78</v>
      </c>
      <c r="F172" s="928"/>
      <c r="G172" s="929"/>
      <c r="H172" s="1001" t="s">
        <v>76</v>
      </c>
      <c r="I172" s="1002"/>
      <c r="J172" s="1002"/>
      <c r="K172" s="992" t="s">
        <v>462</v>
      </c>
      <c r="L172" s="992"/>
      <c r="M172" s="992"/>
      <c r="N172" s="992"/>
      <c r="O172" s="992"/>
      <c r="P172" s="992"/>
      <c r="Q172" s="992"/>
      <c r="R172" s="992"/>
      <c r="S172" s="992"/>
      <c r="T172" s="992"/>
      <c r="U172" s="992"/>
      <c r="V172" s="992"/>
      <c r="W172" s="992"/>
      <c r="X172" s="992"/>
      <c r="Y172" s="992"/>
      <c r="Z172" s="992"/>
      <c r="AA172" s="992"/>
      <c r="AB172" s="992"/>
      <c r="AC172" s="1516"/>
      <c r="AD172" s="1516"/>
      <c r="AE172" s="1516"/>
      <c r="AF172" s="1516"/>
      <c r="AG172" s="1516"/>
      <c r="AH172" s="1516"/>
      <c r="AI172" s="1516"/>
      <c r="AJ172" s="1516"/>
      <c r="AK172" s="1516"/>
      <c r="AL172" s="1516"/>
      <c r="AM172" s="1516"/>
      <c r="AN172" s="1516"/>
      <c r="AO172" s="1516"/>
      <c r="AP172" s="1516"/>
      <c r="AQ172" s="1516"/>
      <c r="AR172" s="1516"/>
      <c r="AS172" s="1516"/>
      <c r="AT172" s="1508"/>
      <c r="AU172" s="1509"/>
      <c r="AV172" s="1509"/>
      <c r="AW172" s="1509"/>
      <c r="AX172" s="1509"/>
      <c r="AY172" s="1509"/>
      <c r="AZ172" s="1509"/>
      <c r="BA172" s="1509"/>
      <c r="BB172" s="1509"/>
      <c r="BC172" s="1509"/>
      <c r="BD172" s="1509"/>
      <c r="BE172" s="1509"/>
      <c r="BF172" s="1509"/>
      <c r="BG172" s="1509"/>
      <c r="BH172" s="1509"/>
      <c r="BI172" s="1509"/>
      <c r="BJ172" s="1510"/>
      <c r="BK172" s="994"/>
      <c r="BL172" s="994"/>
      <c r="BM172" s="994"/>
      <c r="BN172" s="994"/>
      <c r="BO172" s="994"/>
      <c r="BP172" s="994"/>
      <c r="BQ172" s="994"/>
      <c r="BR172" s="994"/>
      <c r="BS172" s="994"/>
      <c r="BT172" s="994"/>
      <c r="BU172" s="994"/>
      <c r="BV172" s="994"/>
      <c r="BW172" s="994"/>
      <c r="BX172" s="994"/>
      <c r="BY172" s="994"/>
      <c r="BZ172" s="994"/>
      <c r="CA172" s="994"/>
      <c r="CB172" s="994"/>
      <c r="CC172" s="994"/>
      <c r="CD172" s="994"/>
      <c r="CE172" s="994"/>
      <c r="CF172" s="994"/>
      <c r="CG172" s="994"/>
      <c r="CH172" s="994"/>
      <c r="CI172" s="994"/>
      <c r="CJ172" s="994"/>
      <c r="CK172" s="994"/>
      <c r="CL172" s="994"/>
      <c r="CM172" s="994"/>
      <c r="CN172" s="994"/>
      <c r="CO172" s="994"/>
      <c r="CP172" s="994"/>
      <c r="CQ172" s="994"/>
      <c r="CR172" s="995"/>
      <c r="CS172" s="81"/>
      <c r="CT172" s="67"/>
      <c r="CU172" s="67"/>
      <c r="CV172" s="67"/>
      <c r="CW172" s="67"/>
      <c r="DB172" s="137"/>
      <c r="DC172" s="137"/>
      <c r="DD172" s="137"/>
      <c r="DE172" s="137"/>
      <c r="DF172" s="137"/>
      <c r="DG172" s="137"/>
      <c r="DH172" s="137"/>
      <c r="DI172" s="137"/>
      <c r="DJ172" s="137"/>
      <c r="DK172" s="137"/>
      <c r="DL172" s="137"/>
      <c r="DM172" s="137"/>
      <c r="DN172" s="137"/>
      <c r="DO172" s="137"/>
    </row>
    <row r="173" spans="4:119" s="102" customFormat="1" ht="24.9" customHeight="1" x14ac:dyDescent="0.2">
      <c r="E173" s="930"/>
      <c r="F173" s="931"/>
      <c r="G173" s="932"/>
      <c r="H173" s="1003"/>
      <c r="I173" s="1004"/>
      <c r="J173" s="1004"/>
      <c r="K173" s="944" t="s">
        <v>463</v>
      </c>
      <c r="L173" s="944"/>
      <c r="M173" s="944"/>
      <c r="N173" s="944"/>
      <c r="O173" s="944"/>
      <c r="P173" s="944"/>
      <c r="Q173" s="944"/>
      <c r="R173" s="944"/>
      <c r="S173" s="944"/>
      <c r="T173" s="944"/>
      <c r="U173" s="944"/>
      <c r="V173" s="944"/>
      <c r="W173" s="944"/>
      <c r="X173" s="944"/>
      <c r="Y173" s="944"/>
      <c r="Z173" s="944"/>
      <c r="AA173" s="944"/>
      <c r="AB173" s="944"/>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1479"/>
      <c r="BK173" s="943"/>
      <c r="BL173" s="943"/>
      <c r="BM173" s="943"/>
      <c r="BN173" s="943"/>
      <c r="BO173" s="943"/>
      <c r="BP173" s="943"/>
      <c r="BQ173" s="943"/>
      <c r="BR173" s="943"/>
      <c r="BS173" s="943"/>
      <c r="BT173" s="943"/>
      <c r="BU173" s="943"/>
      <c r="BV173" s="943"/>
      <c r="BW173" s="943"/>
      <c r="BX173" s="943"/>
      <c r="BY173" s="943"/>
      <c r="BZ173" s="943"/>
      <c r="CA173" s="943"/>
      <c r="CB173" s="943"/>
      <c r="CC173" s="943"/>
      <c r="CD173" s="943"/>
      <c r="CE173" s="943"/>
      <c r="CF173" s="943"/>
      <c r="CG173" s="943"/>
      <c r="CH173" s="943"/>
      <c r="CI173" s="943"/>
      <c r="CJ173" s="943"/>
      <c r="CK173" s="943"/>
      <c r="CL173" s="943"/>
      <c r="CM173" s="943"/>
      <c r="CN173" s="943"/>
      <c r="CO173" s="943"/>
      <c r="CP173" s="943"/>
      <c r="CQ173" s="943"/>
      <c r="CR173" s="1013"/>
      <c r="CS173" s="85"/>
      <c r="CT173" s="69"/>
      <c r="CU173" s="69"/>
      <c r="CV173" s="69"/>
      <c r="CW173" s="69"/>
    </row>
    <row r="174" spans="4:119" s="102" customFormat="1" ht="24.9" customHeight="1" x14ac:dyDescent="0.2">
      <c r="E174" s="930"/>
      <c r="F174" s="931"/>
      <c r="G174" s="932"/>
      <c r="H174" s="1003"/>
      <c r="I174" s="1004"/>
      <c r="J174" s="1004"/>
      <c r="K174" s="944" t="s">
        <v>464</v>
      </c>
      <c r="L174" s="944"/>
      <c r="M174" s="944"/>
      <c r="N174" s="944"/>
      <c r="O174" s="944"/>
      <c r="P174" s="944"/>
      <c r="Q174" s="944"/>
      <c r="R174" s="944"/>
      <c r="S174" s="944"/>
      <c r="T174" s="944"/>
      <c r="U174" s="944"/>
      <c r="V174" s="944"/>
      <c r="W174" s="944"/>
      <c r="X174" s="944"/>
      <c r="Y174" s="944"/>
      <c r="Z174" s="944"/>
      <c r="AA174" s="944"/>
      <c r="AB174" s="944"/>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1479"/>
      <c r="BK174" s="943"/>
      <c r="BL174" s="943"/>
      <c r="BM174" s="943"/>
      <c r="BN174" s="943"/>
      <c r="BO174" s="943"/>
      <c r="BP174" s="943"/>
      <c r="BQ174" s="943"/>
      <c r="BR174" s="943"/>
      <c r="BS174" s="943"/>
      <c r="BT174" s="943"/>
      <c r="BU174" s="943"/>
      <c r="BV174" s="943"/>
      <c r="BW174" s="943"/>
      <c r="BX174" s="943"/>
      <c r="BY174" s="943"/>
      <c r="BZ174" s="943"/>
      <c r="CA174" s="943"/>
      <c r="CB174" s="943"/>
      <c r="CC174" s="943"/>
      <c r="CD174" s="943"/>
      <c r="CE174" s="943"/>
      <c r="CF174" s="943"/>
      <c r="CG174" s="943"/>
      <c r="CH174" s="943"/>
      <c r="CI174" s="943"/>
      <c r="CJ174" s="943"/>
      <c r="CK174" s="943"/>
      <c r="CL174" s="943"/>
      <c r="CM174" s="943"/>
      <c r="CN174" s="943"/>
      <c r="CO174" s="943"/>
      <c r="CP174" s="943"/>
      <c r="CQ174" s="943"/>
      <c r="CR174" s="1013"/>
      <c r="CS174" s="85"/>
      <c r="CT174" s="69"/>
      <c r="CU174" s="69"/>
      <c r="CV174" s="69"/>
      <c r="CW174" s="69"/>
    </row>
    <row r="175" spans="4:119" s="102" customFormat="1" ht="24.9" customHeight="1" x14ac:dyDescent="0.2">
      <c r="E175" s="930"/>
      <c r="F175" s="931"/>
      <c r="G175" s="932"/>
      <c r="H175" s="1003"/>
      <c r="I175" s="1004"/>
      <c r="J175" s="1004"/>
      <c r="K175" s="944" t="s">
        <v>465</v>
      </c>
      <c r="L175" s="944"/>
      <c r="M175" s="944"/>
      <c r="N175" s="944"/>
      <c r="O175" s="944"/>
      <c r="P175" s="944"/>
      <c r="Q175" s="944"/>
      <c r="R175" s="944"/>
      <c r="S175" s="944"/>
      <c r="T175" s="944"/>
      <c r="U175" s="944"/>
      <c r="V175" s="944"/>
      <c r="W175" s="944"/>
      <c r="X175" s="944"/>
      <c r="Y175" s="944"/>
      <c r="Z175" s="944"/>
      <c r="AA175" s="944"/>
      <c r="AB175" s="944"/>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1479"/>
      <c r="BK175" s="943"/>
      <c r="BL175" s="943"/>
      <c r="BM175" s="943"/>
      <c r="BN175" s="943"/>
      <c r="BO175" s="943"/>
      <c r="BP175" s="943"/>
      <c r="BQ175" s="943"/>
      <c r="BR175" s="943"/>
      <c r="BS175" s="943"/>
      <c r="BT175" s="943"/>
      <c r="BU175" s="943"/>
      <c r="BV175" s="943"/>
      <c r="BW175" s="943"/>
      <c r="BX175" s="943"/>
      <c r="BY175" s="943"/>
      <c r="BZ175" s="943"/>
      <c r="CA175" s="943"/>
      <c r="CB175" s="943"/>
      <c r="CC175" s="943"/>
      <c r="CD175" s="943"/>
      <c r="CE175" s="943"/>
      <c r="CF175" s="943"/>
      <c r="CG175" s="943"/>
      <c r="CH175" s="943"/>
      <c r="CI175" s="943"/>
      <c r="CJ175" s="943"/>
      <c r="CK175" s="943"/>
      <c r="CL175" s="943"/>
      <c r="CM175" s="943"/>
      <c r="CN175" s="943"/>
      <c r="CO175" s="943"/>
      <c r="CP175" s="943"/>
      <c r="CQ175" s="943"/>
      <c r="CR175" s="1013"/>
      <c r="CS175" s="85"/>
      <c r="CT175" s="69"/>
      <c r="CU175" s="69"/>
      <c r="CV175" s="69"/>
      <c r="CW175" s="69"/>
    </row>
    <row r="176" spans="4:119" s="102" customFormat="1" ht="24.9" customHeight="1" x14ac:dyDescent="0.2">
      <c r="E176" s="930"/>
      <c r="F176" s="931"/>
      <c r="G176" s="932"/>
      <c r="H176" s="1003"/>
      <c r="I176" s="1004"/>
      <c r="J176" s="1004"/>
      <c r="K176" s="944" t="s">
        <v>466</v>
      </c>
      <c r="L176" s="944"/>
      <c r="M176" s="944"/>
      <c r="N176" s="944"/>
      <c r="O176" s="944"/>
      <c r="P176" s="944"/>
      <c r="Q176" s="944"/>
      <c r="R176" s="944"/>
      <c r="S176" s="944"/>
      <c r="T176" s="944"/>
      <c r="U176" s="944"/>
      <c r="V176" s="944"/>
      <c r="W176" s="944"/>
      <c r="X176" s="944"/>
      <c r="Y176" s="944"/>
      <c r="Z176" s="944"/>
      <c r="AA176" s="944"/>
      <c r="AB176" s="944"/>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1479"/>
      <c r="BK176" s="943"/>
      <c r="BL176" s="943"/>
      <c r="BM176" s="943"/>
      <c r="BN176" s="943"/>
      <c r="BO176" s="943"/>
      <c r="BP176" s="943"/>
      <c r="BQ176" s="943"/>
      <c r="BR176" s="943"/>
      <c r="BS176" s="943"/>
      <c r="BT176" s="943"/>
      <c r="BU176" s="943"/>
      <c r="BV176" s="943"/>
      <c r="BW176" s="943"/>
      <c r="BX176" s="943"/>
      <c r="BY176" s="943"/>
      <c r="BZ176" s="943"/>
      <c r="CA176" s="943"/>
      <c r="CB176" s="943"/>
      <c r="CC176" s="943"/>
      <c r="CD176" s="943"/>
      <c r="CE176" s="943"/>
      <c r="CF176" s="943"/>
      <c r="CG176" s="943"/>
      <c r="CH176" s="943"/>
      <c r="CI176" s="943"/>
      <c r="CJ176" s="943"/>
      <c r="CK176" s="943"/>
      <c r="CL176" s="943"/>
      <c r="CM176" s="943"/>
      <c r="CN176" s="943"/>
      <c r="CO176" s="943"/>
      <c r="CP176" s="943"/>
      <c r="CQ176" s="943"/>
      <c r="CR176" s="1013"/>
      <c r="CS176" s="85"/>
      <c r="CT176" s="69"/>
      <c r="CU176" s="69"/>
      <c r="CV176" s="69"/>
      <c r="CW176" s="69"/>
    </row>
    <row r="177" spans="5:101" s="102" customFormat="1" ht="24.9" customHeight="1" x14ac:dyDescent="0.2">
      <c r="E177" s="930"/>
      <c r="F177" s="931"/>
      <c r="G177" s="932"/>
      <c r="H177" s="1003"/>
      <c r="I177" s="1004"/>
      <c r="J177" s="1004"/>
      <c r="K177" s="944" t="s">
        <v>467</v>
      </c>
      <c r="L177" s="944"/>
      <c r="M177" s="944"/>
      <c r="N177" s="944"/>
      <c r="O177" s="944"/>
      <c r="P177" s="944"/>
      <c r="Q177" s="944"/>
      <c r="R177" s="944"/>
      <c r="S177" s="944"/>
      <c r="T177" s="944"/>
      <c r="U177" s="944"/>
      <c r="V177" s="944"/>
      <c r="W177" s="944"/>
      <c r="X177" s="944"/>
      <c r="Y177" s="944"/>
      <c r="Z177" s="944"/>
      <c r="AA177" s="944"/>
      <c r="AB177" s="944"/>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1479"/>
      <c r="BK177" s="943"/>
      <c r="BL177" s="943"/>
      <c r="BM177" s="943"/>
      <c r="BN177" s="943"/>
      <c r="BO177" s="943"/>
      <c r="BP177" s="943"/>
      <c r="BQ177" s="943"/>
      <c r="BR177" s="943"/>
      <c r="BS177" s="943"/>
      <c r="BT177" s="943"/>
      <c r="BU177" s="943"/>
      <c r="BV177" s="943"/>
      <c r="BW177" s="943"/>
      <c r="BX177" s="943"/>
      <c r="BY177" s="943"/>
      <c r="BZ177" s="943"/>
      <c r="CA177" s="943"/>
      <c r="CB177" s="943"/>
      <c r="CC177" s="943"/>
      <c r="CD177" s="943"/>
      <c r="CE177" s="943"/>
      <c r="CF177" s="943"/>
      <c r="CG177" s="943"/>
      <c r="CH177" s="943"/>
      <c r="CI177" s="943"/>
      <c r="CJ177" s="943"/>
      <c r="CK177" s="943"/>
      <c r="CL177" s="943"/>
      <c r="CM177" s="943"/>
      <c r="CN177" s="943"/>
      <c r="CO177" s="943"/>
      <c r="CP177" s="943"/>
      <c r="CQ177" s="943"/>
      <c r="CR177" s="1013"/>
      <c r="CS177" s="85"/>
      <c r="CT177" s="69"/>
      <c r="CU177" s="69"/>
      <c r="CV177" s="69"/>
      <c r="CW177" s="69"/>
    </row>
    <row r="178" spans="5:101" s="102" customFormat="1" ht="30" customHeight="1" thickBot="1" x14ac:dyDescent="0.25">
      <c r="E178" s="930"/>
      <c r="F178" s="931"/>
      <c r="G178" s="932"/>
      <c r="H178" s="1005"/>
      <c r="I178" s="1006"/>
      <c r="J178" s="1006"/>
      <c r="K178" s="945" t="s">
        <v>456</v>
      </c>
      <c r="L178" s="945"/>
      <c r="M178" s="945"/>
      <c r="N178" s="945"/>
      <c r="O178" s="945"/>
      <c r="P178" s="945"/>
      <c r="Q178" s="945"/>
      <c r="R178" s="945"/>
      <c r="S178" s="945"/>
      <c r="T178" s="945"/>
      <c r="U178" s="945"/>
      <c r="V178" s="945"/>
      <c r="W178" s="945"/>
      <c r="X178" s="945"/>
      <c r="Y178" s="945"/>
      <c r="Z178" s="945"/>
      <c r="AA178" s="945"/>
      <c r="AB178" s="945"/>
      <c r="AC178" s="1490"/>
      <c r="AD178" s="1490"/>
      <c r="AE178" s="1490"/>
      <c r="AF178" s="1490"/>
      <c r="AG178" s="1490"/>
      <c r="AH178" s="1490"/>
      <c r="AI178" s="1490"/>
      <c r="AJ178" s="1490"/>
      <c r="AK178" s="1490"/>
      <c r="AL178" s="1490"/>
      <c r="AM178" s="1490"/>
      <c r="AN178" s="1490"/>
      <c r="AO178" s="1490"/>
      <c r="AP178" s="1490"/>
      <c r="AQ178" s="1490"/>
      <c r="AR178" s="1490"/>
      <c r="AS178" s="1490"/>
      <c r="AT178" s="1490"/>
      <c r="AU178" s="1490"/>
      <c r="AV178" s="1490"/>
      <c r="AW178" s="1490"/>
      <c r="AX178" s="1490"/>
      <c r="AY178" s="1490"/>
      <c r="AZ178" s="1490"/>
      <c r="BA178" s="1490"/>
      <c r="BB178" s="1490"/>
      <c r="BC178" s="1490"/>
      <c r="BD178" s="1490"/>
      <c r="BE178" s="1490"/>
      <c r="BF178" s="1490"/>
      <c r="BG178" s="1490"/>
      <c r="BH178" s="1490"/>
      <c r="BI178" s="1490"/>
      <c r="BJ178" s="1490"/>
      <c r="BK178" s="1020" t="str">
        <f>IF(CV178=TRUE,"",SUM(BK172:CA177))</f>
        <v/>
      </c>
      <c r="BL178" s="1020"/>
      <c r="BM178" s="1020"/>
      <c r="BN178" s="1020"/>
      <c r="BO178" s="1020"/>
      <c r="BP178" s="1020"/>
      <c r="BQ178" s="1020"/>
      <c r="BR178" s="1020"/>
      <c r="BS178" s="1020"/>
      <c r="BT178" s="1020"/>
      <c r="BU178" s="1020"/>
      <c r="BV178" s="1020"/>
      <c r="BW178" s="1020"/>
      <c r="BX178" s="1020"/>
      <c r="BY178" s="1020"/>
      <c r="BZ178" s="1020"/>
      <c r="CA178" s="1020"/>
      <c r="CB178" s="1020" t="str">
        <f>IF(CW178=TRUE,"",SUM(CB172:CR177))</f>
        <v/>
      </c>
      <c r="CC178" s="1020"/>
      <c r="CD178" s="1020"/>
      <c r="CE178" s="1020"/>
      <c r="CF178" s="1020"/>
      <c r="CG178" s="1020"/>
      <c r="CH178" s="1020"/>
      <c r="CI178" s="1020"/>
      <c r="CJ178" s="1020"/>
      <c r="CK178" s="1020"/>
      <c r="CL178" s="1020"/>
      <c r="CM178" s="1020"/>
      <c r="CN178" s="1020"/>
      <c r="CO178" s="1020"/>
      <c r="CP178" s="1020"/>
      <c r="CQ178" s="1020"/>
      <c r="CR178" s="1021"/>
      <c r="CS178" s="85"/>
      <c r="CT178" s="70"/>
      <c r="CU178" s="70"/>
      <c r="CV178" s="70" t="b">
        <f>AND(BK172="",BK173="",BK174="",BK175="",BK176="",BK177="")</f>
        <v>1</v>
      </c>
      <c r="CW178" s="70" t="b">
        <f>AND(CB172="",CB173="",CB174="",CB175="",CB176="",CB177="")</f>
        <v>1</v>
      </c>
    </row>
    <row r="179" spans="5:101" s="102" customFormat="1" ht="24.9" customHeight="1" thickTop="1" x14ac:dyDescent="0.2">
      <c r="E179" s="930"/>
      <c r="F179" s="931"/>
      <c r="G179" s="932"/>
      <c r="H179" s="1007" t="s">
        <v>77</v>
      </c>
      <c r="I179" s="1008"/>
      <c r="J179" s="1008"/>
      <c r="K179" s="946" t="s">
        <v>117</v>
      </c>
      <c r="L179" s="946"/>
      <c r="M179" s="946"/>
      <c r="N179" s="946"/>
      <c r="O179" s="946"/>
      <c r="P179" s="946"/>
      <c r="Q179" s="946"/>
      <c r="R179" s="946"/>
      <c r="S179" s="946"/>
      <c r="T179" s="946"/>
      <c r="U179" s="946"/>
      <c r="V179" s="946"/>
      <c r="W179" s="946"/>
      <c r="X179" s="946"/>
      <c r="Y179" s="946"/>
      <c r="Z179" s="946"/>
      <c r="AA179" s="946"/>
      <c r="AB179" s="946"/>
      <c r="AC179" s="1492"/>
      <c r="AD179" s="1492"/>
      <c r="AE179" s="1492"/>
      <c r="AF179" s="1492"/>
      <c r="AG179" s="1492"/>
      <c r="AH179" s="1492"/>
      <c r="AI179" s="1492"/>
      <c r="AJ179" s="1492"/>
      <c r="AK179" s="1492"/>
      <c r="AL179" s="1492"/>
      <c r="AM179" s="1492"/>
      <c r="AN179" s="1492"/>
      <c r="AO179" s="1492"/>
      <c r="AP179" s="1492"/>
      <c r="AQ179" s="1492"/>
      <c r="AR179" s="1492"/>
      <c r="AS179" s="1492"/>
      <c r="AT179" s="1492"/>
      <c r="AU179" s="1492"/>
      <c r="AV179" s="1492"/>
      <c r="AW179" s="1492"/>
      <c r="AX179" s="1492"/>
      <c r="AY179" s="1492"/>
      <c r="AZ179" s="1492"/>
      <c r="BA179" s="1492"/>
      <c r="BB179" s="1492"/>
      <c r="BC179" s="1492"/>
      <c r="BD179" s="1492"/>
      <c r="BE179" s="1492"/>
      <c r="BF179" s="1492"/>
      <c r="BG179" s="1492"/>
      <c r="BH179" s="1492"/>
      <c r="BI179" s="1492"/>
      <c r="BJ179" s="1492"/>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c r="CF179" s="1018"/>
      <c r="CG179" s="1018"/>
      <c r="CH179" s="1018"/>
      <c r="CI179" s="1018"/>
      <c r="CJ179" s="1018"/>
      <c r="CK179" s="1018"/>
      <c r="CL179" s="1018"/>
      <c r="CM179" s="1018"/>
      <c r="CN179" s="1018"/>
      <c r="CO179" s="1018"/>
      <c r="CP179" s="1018"/>
      <c r="CQ179" s="1018"/>
      <c r="CR179" s="1019"/>
      <c r="CS179" s="85"/>
      <c r="CT179" s="69"/>
      <c r="CU179" s="69"/>
      <c r="CV179" s="69"/>
      <c r="CW179" s="69"/>
    </row>
    <row r="180" spans="5:101" s="102" customFormat="1" ht="24.9" customHeight="1" x14ac:dyDescent="0.2">
      <c r="E180" s="930"/>
      <c r="F180" s="931"/>
      <c r="G180" s="932"/>
      <c r="H180" s="1009"/>
      <c r="I180" s="1010"/>
      <c r="J180" s="1010"/>
      <c r="K180" s="937" t="s">
        <v>118</v>
      </c>
      <c r="L180" s="937"/>
      <c r="M180" s="937"/>
      <c r="N180" s="937"/>
      <c r="O180" s="937"/>
      <c r="P180" s="937"/>
      <c r="Q180" s="937"/>
      <c r="R180" s="937"/>
      <c r="S180" s="937"/>
      <c r="T180" s="937"/>
      <c r="U180" s="937"/>
      <c r="V180" s="937"/>
      <c r="W180" s="937"/>
      <c r="X180" s="937"/>
      <c r="Y180" s="937"/>
      <c r="Z180" s="937"/>
      <c r="AA180" s="937"/>
      <c r="AB180" s="937"/>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1479"/>
      <c r="BK180" s="943"/>
      <c r="BL180" s="943"/>
      <c r="BM180" s="943"/>
      <c r="BN180" s="943"/>
      <c r="BO180" s="943"/>
      <c r="BP180" s="943"/>
      <c r="BQ180" s="943"/>
      <c r="BR180" s="943"/>
      <c r="BS180" s="943"/>
      <c r="BT180" s="943"/>
      <c r="BU180" s="943"/>
      <c r="BV180" s="943"/>
      <c r="BW180" s="943"/>
      <c r="BX180" s="943"/>
      <c r="BY180" s="943"/>
      <c r="BZ180" s="943"/>
      <c r="CA180" s="943"/>
      <c r="CB180" s="943"/>
      <c r="CC180" s="943"/>
      <c r="CD180" s="943"/>
      <c r="CE180" s="943"/>
      <c r="CF180" s="943"/>
      <c r="CG180" s="943"/>
      <c r="CH180" s="943"/>
      <c r="CI180" s="943"/>
      <c r="CJ180" s="943"/>
      <c r="CK180" s="943"/>
      <c r="CL180" s="943"/>
      <c r="CM180" s="943"/>
      <c r="CN180" s="943"/>
      <c r="CO180" s="943"/>
      <c r="CP180" s="943"/>
      <c r="CQ180" s="943"/>
      <c r="CR180" s="1013"/>
      <c r="CS180" s="85"/>
      <c r="CT180" s="69"/>
      <c r="CU180" s="69"/>
      <c r="CV180" s="69"/>
      <c r="CW180" s="69"/>
    </row>
    <row r="181" spans="5:101" s="102" customFormat="1" ht="24.9" customHeight="1" x14ac:dyDescent="0.2">
      <c r="E181" s="930"/>
      <c r="F181" s="931"/>
      <c r="G181" s="932"/>
      <c r="H181" s="1009"/>
      <c r="I181" s="1010"/>
      <c r="J181" s="1010"/>
      <c r="K181" s="937" t="s">
        <v>471</v>
      </c>
      <c r="L181" s="937"/>
      <c r="M181" s="937"/>
      <c r="N181" s="937"/>
      <c r="O181" s="937"/>
      <c r="P181" s="937"/>
      <c r="Q181" s="937"/>
      <c r="R181" s="937"/>
      <c r="S181" s="937"/>
      <c r="T181" s="937"/>
      <c r="U181" s="937"/>
      <c r="V181" s="937"/>
      <c r="W181" s="937"/>
      <c r="X181" s="937"/>
      <c r="Y181" s="937"/>
      <c r="Z181" s="937"/>
      <c r="AA181" s="937"/>
      <c r="AB181" s="937"/>
      <c r="AC181" s="1502"/>
      <c r="AD181" s="1503"/>
      <c r="AE181" s="1503"/>
      <c r="AF181" s="1503"/>
      <c r="AG181" s="1503"/>
      <c r="AH181" s="1503"/>
      <c r="AI181" s="1503"/>
      <c r="AJ181" s="1503"/>
      <c r="AK181" s="1503"/>
      <c r="AL181" s="1503"/>
      <c r="AM181" s="1503"/>
      <c r="AN181" s="1503"/>
      <c r="AO181" s="1503"/>
      <c r="AP181" s="1503"/>
      <c r="AQ181" s="1503"/>
      <c r="AR181" s="1503"/>
      <c r="AS181" s="1504"/>
      <c r="AT181" s="1502"/>
      <c r="AU181" s="1503"/>
      <c r="AV181" s="1503"/>
      <c r="AW181" s="1503"/>
      <c r="AX181" s="1503"/>
      <c r="AY181" s="1503"/>
      <c r="AZ181" s="1503"/>
      <c r="BA181" s="1503"/>
      <c r="BB181" s="1503"/>
      <c r="BC181" s="1503"/>
      <c r="BD181" s="1503"/>
      <c r="BE181" s="1503"/>
      <c r="BF181" s="1503"/>
      <c r="BG181" s="1503"/>
      <c r="BH181" s="1503"/>
      <c r="BI181" s="1503"/>
      <c r="BJ181" s="1504"/>
      <c r="BK181" s="912"/>
      <c r="BL181" s="913"/>
      <c r="BM181" s="913"/>
      <c r="BN181" s="913"/>
      <c r="BO181" s="913"/>
      <c r="BP181" s="913"/>
      <c r="BQ181" s="913"/>
      <c r="BR181" s="913"/>
      <c r="BS181" s="913"/>
      <c r="BT181" s="913"/>
      <c r="BU181" s="913"/>
      <c r="BV181" s="913"/>
      <c r="BW181" s="913"/>
      <c r="BX181" s="913"/>
      <c r="BY181" s="913"/>
      <c r="BZ181" s="913"/>
      <c r="CA181" s="1022"/>
      <c r="CB181" s="912"/>
      <c r="CC181" s="913"/>
      <c r="CD181" s="913"/>
      <c r="CE181" s="913"/>
      <c r="CF181" s="913"/>
      <c r="CG181" s="913"/>
      <c r="CH181" s="913"/>
      <c r="CI181" s="913"/>
      <c r="CJ181" s="913"/>
      <c r="CK181" s="913"/>
      <c r="CL181" s="913"/>
      <c r="CM181" s="913"/>
      <c r="CN181" s="913"/>
      <c r="CO181" s="913"/>
      <c r="CP181" s="913"/>
      <c r="CQ181" s="913"/>
      <c r="CR181" s="914"/>
      <c r="CS181" s="85"/>
      <c r="CT181" s="71"/>
      <c r="CU181" s="71"/>
      <c r="CV181" s="71"/>
      <c r="CW181" s="71"/>
    </row>
    <row r="182" spans="5:101" s="102" customFormat="1" ht="24.9" customHeight="1" x14ac:dyDescent="0.2">
      <c r="E182" s="930"/>
      <c r="F182" s="931"/>
      <c r="G182" s="932"/>
      <c r="H182" s="1009"/>
      <c r="I182" s="1010"/>
      <c r="J182" s="1010"/>
      <c r="K182" s="937" t="s">
        <v>119</v>
      </c>
      <c r="L182" s="937"/>
      <c r="M182" s="937"/>
      <c r="N182" s="937"/>
      <c r="O182" s="937"/>
      <c r="P182" s="937"/>
      <c r="Q182" s="937"/>
      <c r="R182" s="937"/>
      <c r="S182" s="937"/>
      <c r="T182" s="937"/>
      <c r="U182" s="937"/>
      <c r="V182" s="937"/>
      <c r="W182" s="937"/>
      <c r="X182" s="937"/>
      <c r="Y182" s="937"/>
      <c r="Z182" s="937"/>
      <c r="AA182" s="937"/>
      <c r="AB182" s="937"/>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1479"/>
      <c r="BK182" s="943"/>
      <c r="BL182" s="943"/>
      <c r="BM182" s="943"/>
      <c r="BN182" s="943"/>
      <c r="BO182" s="943"/>
      <c r="BP182" s="943"/>
      <c r="BQ182" s="943"/>
      <c r="BR182" s="943"/>
      <c r="BS182" s="943"/>
      <c r="BT182" s="943"/>
      <c r="BU182" s="943"/>
      <c r="BV182" s="943"/>
      <c r="BW182" s="943"/>
      <c r="BX182" s="943"/>
      <c r="BY182" s="943"/>
      <c r="BZ182" s="943"/>
      <c r="CA182" s="943"/>
      <c r="CB182" s="943"/>
      <c r="CC182" s="943"/>
      <c r="CD182" s="943"/>
      <c r="CE182" s="943"/>
      <c r="CF182" s="943"/>
      <c r="CG182" s="943"/>
      <c r="CH182" s="943"/>
      <c r="CI182" s="943"/>
      <c r="CJ182" s="943"/>
      <c r="CK182" s="943"/>
      <c r="CL182" s="943"/>
      <c r="CM182" s="943"/>
      <c r="CN182" s="943"/>
      <c r="CO182" s="943"/>
      <c r="CP182" s="943"/>
      <c r="CQ182" s="943"/>
      <c r="CR182" s="1013"/>
      <c r="CS182" s="85"/>
      <c r="CT182" s="71"/>
      <c r="CU182" s="71"/>
      <c r="CV182" s="71"/>
      <c r="CW182" s="71"/>
    </row>
    <row r="183" spans="5:101" s="102" customFormat="1" ht="30" customHeight="1" thickBot="1" x14ac:dyDescent="0.25">
      <c r="E183" s="930"/>
      <c r="F183" s="931"/>
      <c r="G183" s="932"/>
      <c r="H183" s="1011"/>
      <c r="I183" s="1012"/>
      <c r="J183" s="1012"/>
      <c r="K183" s="938" t="s">
        <v>457</v>
      </c>
      <c r="L183" s="938"/>
      <c r="M183" s="938"/>
      <c r="N183" s="938"/>
      <c r="O183" s="938"/>
      <c r="P183" s="938"/>
      <c r="Q183" s="938"/>
      <c r="R183" s="938"/>
      <c r="S183" s="938"/>
      <c r="T183" s="938"/>
      <c r="U183" s="938"/>
      <c r="V183" s="938"/>
      <c r="W183" s="938"/>
      <c r="X183" s="938"/>
      <c r="Y183" s="938"/>
      <c r="Z183" s="938"/>
      <c r="AA183" s="938"/>
      <c r="AB183" s="938"/>
      <c r="AC183" s="1480"/>
      <c r="AD183" s="1480"/>
      <c r="AE183" s="1480"/>
      <c r="AF183" s="1480"/>
      <c r="AG183" s="1480"/>
      <c r="AH183" s="1480"/>
      <c r="AI183" s="1480"/>
      <c r="AJ183" s="1480"/>
      <c r="AK183" s="1480"/>
      <c r="AL183" s="1480"/>
      <c r="AM183" s="1480"/>
      <c r="AN183" s="1480"/>
      <c r="AO183" s="1480"/>
      <c r="AP183" s="1480"/>
      <c r="AQ183" s="1480"/>
      <c r="AR183" s="1480"/>
      <c r="AS183" s="1480"/>
      <c r="AT183" s="1480"/>
      <c r="AU183" s="1480"/>
      <c r="AV183" s="1480"/>
      <c r="AW183" s="1480"/>
      <c r="AX183" s="1480"/>
      <c r="AY183" s="1480"/>
      <c r="AZ183" s="1480"/>
      <c r="BA183" s="1480"/>
      <c r="BB183" s="1480"/>
      <c r="BC183" s="1480"/>
      <c r="BD183" s="1480"/>
      <c r="BE183" s="1480"/>
      <c r="BF183" s="1480"/>
      <c r="BG183" s="1480"/>
      <c r="BH183" s="1480"/>
      <c r="BI183" s="1480"/>
      <c r="BJ183" s="1480"/>
      <c r="BK183" s="1016" t="str">
        <f>IF(CV183=TRUE,"",SUM(BK179,BK180,BK182))</f>
        <v/>
      </c>
      <c r="BL183" s="1016"/>
      <c r="BM183" s="1016"/>
      <c r="BN183" s="1016"/>
      <c r="BO183" s="1016"/>
      <c r="BP183" s="1016"/>
      <c r="BQ183" s="1016"/>
      <c r="BR183" s="1016"/>
      <c r="BS183" s="1016"/>
      <c r="BT183" s="1016"/>
      <c r="BU183" s="1016"/>
      <c r="BV183" s="1016"/>
      <c r="BW183" s="1016"/>
      <c r="BX183" s="1016"/>
      <c r="BY183" s="1016"/>
      <c r="BZ183" s="1016"/>
      <c r="CA183" s="1016"/>
      <c r="CB183" s="1016" t="str">
        <f>IF(CW183=TRUE,"",SUM(CB179,CB180,CB182))</f>
        <v/>
      </c>
      <c r="CC183" s="1016"/>
      <c r="CD183" s="1016"/>
      <c r="CE183" s="1016"/>
      <c r="CF183" s="1016"/>
      <c r="CG183" s="1016"/>
      <c r="CH183" s="1016"/>
      <c r="CI183" s="1016"/>
      <c r="CJ183" s="1016"/>
      <c r="CK183" s="1016"/>
      <c r="CL183" s="1016"/>
      <c r="CM183" s="1016"/>
      <c r="CN183" s="1016"/>
      <c r="CO183" s="1016"/>
      <c r="CP183" s="1016"/>
      <c r="CQ183" s="1016"/>
      <c r="CR183" s="1017"/>
      <c r="CS183" s="85"/>
      <c r="CT183" s="72"/>
      <c r="CU183" s="72"/>
      <c r="CV183" s="72" t="b">
        <f>AND(BK179="",BK180="",BK181="",BK182="")</f>
        <v>1</v>
      </c>
      <c r="CW183" s="72" t="b">
        <f>AND(CB179="",CB180="",CB181="",CB182="")</f>
        <v>1</v>
      </c>
    </row>
    <row r="184" spans="5:101" s="102" customFormat="1" ht="54.9" customHeight="1" thickTop="1" thickBot="1" x14ac:dyDescent="0.25">
      <c r="E184" s="933"/>
      <c r="F184" s="934"/>
      <c r="G184" s="935"/>
      <c r="H184" s="1014" t="s">
        <v>469</v>
      </c>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033" t="str">
        <f>IF(CV184=TRUE,"",IF(BK178="",0-BK183,IF(BK183="",BK178-0,BK178-BK183)))</f>
        <v/>
      </c>
      <c r="BL184" s="1033"/>
      <c r="BM184" s="1033"/>
      <c r="BN184" s="1033"/>
      <c r="BO184" s="1033"/>
      <c r="BP184" s="1033"/>
      <c r="BQ184" s="1033"/>
      <c r="BR184" s="1033"/>
      <c r="BS184" s="1033"/>
      <c r="BT184" s="1033"/>
      <c r="BU184" s="1033"/>
      <c r="BV184" s="1033"/>
      <c r="BW184" s="1033"/>
      <c r="BX184" s="1033"/>
      <c r="BY184" s="1033"/>
      <c r="BZ184" s="1033"/>
      <c r="CA184" s="1033"/>
      <c r="CB184" s="1033" t="str">
        <f>IF(CW184=TRUE,"",IF(CB178="",0-CB183,IF(CB183="",CB178-0,CB178-CB183)))</f>
        <v/>
      </c>
      <c r="CC184" s="1033"/>
      <c r="CD184" s="1033"/>
      <c r="CE184" s="1033"/>
      <c r="CF184" s="1033"/>
      <c r="CG184" s="1033"/>
      <c r="CH184" s="1033"/>
      <c r="CI184" s="1033"/>
      <c r="CJ184" s="1033"/>
      <c r="CK184" s="1033"/>
      <c r="CL184" s="1033"/>
      <c r="CM184" s="1033"/>
      <c r="CN184" s="1033"/>
      <c r="CO184" s="1033"/>
      <c r="CP184" s="1033"/>
      <c r="CQ184" s="1033"/>
      <c r="CR184" s="1037"/>
      <c r="CS184" s="85"/>
      <c r="CT184" s="72"/>
      <c r="CU184" s="72"/>
      <c r="CV184" s="107" t="b">
        <f>AND(BK172="",BK173="",BK174="",BK175="",BK176="",BK177="",BK179="",BK180="",BK181="",BK182="")</f>
        <v>1</v>
      </c>
      <c r="CW184" s="107" t="b">
        <f>AND(CB172="",CB173="",CB174="",CB175="",CB176="",CB177="",CB179="",CB180="",CB181="",CB182="")</f>
        <v>1</v>
      </c>
    </row>
    <row r="185" spans="5:101" s="6" customFormat="1" ht="8.1" customHeight="1" thickTop="1" thickBot="1" x14ac:dyDescent="0.25">
      <c r="E185" s="53"/>
      <c r="F185" s="54"/>
      <c r="G185" s="54"/>
      <c r="H185" s="55"/>
      <c r="I185" s="55"/>
      <c r="J185" s="55"/>
      <c r="K185" s="55"/>
      <c r="L185" s="55"/>
      <c r="M185" s="55"/>
      <c r="N185" s="55"/>
      <c r="O185" s="55"/>
      <c r="P185" s="55"/>
      <c r="Q185" s="55"/>
      <c r="R185" s="55"/>
      <c r="S185" s="55"/>
      <c r="T185" s="55"/>
      <c r="U185" s="55"/>
      <c r="V185" s="55"/>
      <c r="W185" s="55"/>
      <c r="X185" s="55"/>
      <c r="AC185" s="56"/>
      <c r="AD185" s="56"/>
      <c r="AE185" s="56"/>
      <c r="AF185" s="56"/>
      <c r="AG185" s="56"/>
      <c r="AH185" s="56"/>
      <c r="AI185" s="56"/>
      <c r="AJ185" s="56"/>
      <c r="AK185" s="56"/>
      <c r="AL185" s="56"/>
      <c r="AM185" s="56"/>
      <c r="AN185" s="56"/>
      <c r="AO185" s="56"/>
      <c r="AP185" s="56"/>
      <c r="AQ185" s="56"/>
      <c r="AR185" s="56"/>
      <c r="AS185" s="57"/>
      <c r="AT185" s="56"/>
      <c r="AU185" s="56"/>
      <c r="AV185" s="56"/>
      <c r="AW185" s="56"/>
      <c r="AX185" s="56"/>
      <c r="AY185" s="56"/>
      <c r="AZ185" s="56"/>
      <c r="BA185" s="56"/>
      <c r="BB185" s="56"/>
      <c r="BC185" s="56"/>
      <c r="BD185" s="56"/>
      <c r="BE185" s="56"/>
      <c r="BF185" s="56"/>
      <c r="BG185" s="56"/>
      <c r="BH185" s="56"/>
      <c r="BI185" s="56"/>
      <c r="BJ185" s="57"/>
      <c r="BK185" s="146"/>
      <c r="BL185" s="146"/>
      <c r="BM185" s="146"/>
      <c r="BN185" s="146"/>
      <c r="BO185" s="146"/>
      <c r="BP185" s="146"/>
      <c r="BQ185" s="146"/>
      <c r="BR185" s="146"/>
      <c r="BS185" s="146"/>
      <c r="BT185" s="146"/>
      <c r="BU185" s="146"/>
      <c r="BV185" s="146"/>
      <c r="BW185" s="146"/>
      <c r="BX185" s="146"/>
      <c r="BY185" s="146"/>
      <c r="BZ185" s="146"/>
      <c r="CA185" s="147"/>
      <c r="CB185" s="146"/>
      <c r="CC185" s="146"/>
      <c r="CD185" s="146"/>
      <c r="CE185" s="146"/>
      <c r="CF185" s="146"/>
      <c r="CG185" s="146"/>
      <c r="CH185" s="146"/>
      <c r="CI185" s="146"/>
      <c r="CJ185" s="146"/>
      <c r="CK185" s="146"/>
      <c r="CL185" s="146"/>
      <c r="CM185" s="146"/>
      <c r="CN185" s="146"/>
      <c r="CO185" s="146"/>
      <c r="CP185" s="146"/>
      <c r="CQ185" s="146"/>
      <c r="CR185" s="147"/>
      <c r="CS185" s="93"/>
      <c r="CT185" s="71"/>
      <c r="CU185" s="71"/>
      <c r="CV185" s="71"/>
      <c r="CW185" s="71"/>
    </row>
    <row r="186" spans="5:101" s="102" customFormat="1" ht="24.9" customHeight="1" thickTop="1" x14ac:dyDescent="0.2">
      <c r="E186" s="927" t="s">
        <v>79</v>
      </c>
      <c r="F186" s="928"/>
      <c r="G186" s="929"/>
      <c r="H186" s="1050" t="s">
        <v>76</v>
      </c>
      <c r="I186" s="1051"/>
      <c r="J186" s="1051"/>
      <c r="K186" s="936" t="s">
        <v>468</v>
      </c>
      <c r="L186" s="936"/>
      <c r="M186" s="936"/>
      <c r="N186" s="936"/>
      <c r="O186" s="936"/>
      <c r="P186" s="936"/>
      <c r="Q186" s="936"/>
      <c r="R186" s="936"/>
      <c r="S186" s="936"/>
      <c r="T186" s="936"/>
      <c r="U186" s="936"/>
      <c r="V186" s="936"/>
      <c r="W186" s="936"/>
      <c r="X186" s="936"/>
      <c r="Y186" s="936"/>
      <c r="Z186" s="936"/>
      <c r="AA186" s="936"/>
      <c r="AB186" s="936"/>
      <c r="AC186" s="1496"/>
      <c r="AD186" s="1496"/>
      <c r="AE186" s="1496"/>
      <c r="AF186" s="1496"/>
      <c r="AG186" s="1496"/>
      <c r="AH186" s="1496"/>
      <c r="AI186" s="1496"/>
      <c r="AJ186" s="1496"/>
      <c r="AK186" s="1496"/>
      <c r="AL186" s="1496"/>
      <c r="AM186" s="1496"/>
      <c r="AN186" s="1496"/>
      <c r="AO186" s="1496"/>
      <c r="AP186" s="1496"/>
      <c r="AQ186" s="1496"/>
      <c r="AR186" s="1496"/>
      <c r="AS186" s="1496"/>
      <c r="AT186" s="1496"/>
      <c r="AU186" s="1496"/>
      <c r="AV186" s="1496"/>
      <c r="AW186" s="1496"/>
      <c r="AX186" s="1496"/>
      <c r="AY186" s="1496"/>
      <c r="AZ186" s="1496"/>
      <c r="BA186" s="1496"/>
      <c r="BB186" s="1496"/>
      <c r="BC186" s="1496"/>
      <c r="BD186" s="1496"/>
      <c r="BE186" s="1496"/>
      <c r="BF186" s="1496"/>
      <c r="BG186" s="1496"/>
      <c r="BH186" s="1496"/>
      <c r="BI186" s="1496"/>
      <c r="BJ186" s="1496"/>
      <c r="BK186" s="1034"/>
      <c r="BL186" s="1034"/>
      <c r="BM186" s="1034"/>
      <c r="BN186" s="1034"/>
      <c r="BO186" s="1034"/>
      <c r="BP186" s="1034"/>
      <c r="BQ186" s="1034"/>
      <c r="BR186" s="1034"/>
      <c r="BS186" s="1034"/>
      <c r="BT186" s="1034"/>
      <c r="BU186" s="1034"/>
      <c r="BV186" s="1034"/>
      <c r="BW186" s="1034"/>
      <c r="BX186" s="1034"/>
      <c r="BY186" s="1034"/>
      <c r="BZ186" s="1034"/>
      <c r="CA186" s="1034"/>
      <c r="CB186" s="1034"/>
      <c r="CC186" s="1034"/>
      <c r="CD186" s="1034"/>
      <c r="CE186" s="1034"/>
      <c r="CF186" s="1034"/>
      <c r="CG186" s="1034"/>
      <c r="CH186" s="1034"/>
      <c r="CI186" s="1034"/>
      <c r="CJ186" s="1034"/>
      <c r="CK186" s="1034"/>
      <c r="CL186" s="1034"/>
      <c r="CM186" s="1034"/>
      <c r="CN186" s="1034"/>
      <c r="CO186" s="1034"/>
      <c r="CP186" s="1034"/>
      <c r="CQ186" s="1034"/>
      <c r="CR186" s="1058"/>
      <c r="CS186" s="85"/>
      <c r="CT186" s="71"/>
      <c r="CU186" s="71"/>
      <c r="CV186" s="71"/>
      <c r="CW186" s="71"/>
    </row>
    <row r="187" spans="5:101" s="102" customFormat="1" ht="24.9" customHeight="1" x14ac:dyDescent="0.2">
      <c r="E187" s="930"/>
      <c r="F187" s="931"/>
      <c r="G187" s="932"/>
      <c r="H187" s="1052"/>
      <c r="I187" s="1053"/>
      <c r="J187" s="1053"/>
      <c r="K187" s="937" t="s">
        <v>124</v>
      </c>
      <c r="L187" s="937"/>
      <c r="M187" s="937"/>
      <c r="N187" s="937"/>
      <c r="O187" s="937"/>
      <c r="P187" s="937"/>
      <c r="Q187" s="937"/>
      <c r="R187" s="937"/>
      <c r="S187" s="937"/>
      <c r="T187" s="937"/>
      <c r="U187" s="937"/>
      <c r="V187" s="937"/>
      <c r="W187" s="937"/>
      <c r="X187" s="937"/>
      <c r="Y187" s="937"/>
      <c r="Z187" s="937"/>
      <c r="AA187" s="937"/>
      <c r="AB187" s="937"/>
      <c r="AC187" s="1494"/>
      <c r="AD187" s="1494"/>
      <c r="AE187" s="1494"/>
      <c r="AF187" s="1494"/>
      <c r="AG187" s="1494"/>
      <c r="AH187" s="1494"/>
      <c r="AI187" s="1494"/>
      <c r="AJ187" s="1494"/>
      <c r="AK187" s="1494"/>
      <c r="AL187" s="1494"/>
      <c r="AM187" s="1494"/>
      <c r="AN187" s="1494"/>
      <c r="AO187" s="1494"/>
      <c r="AP187" s="1494"/>
      <c r="AQ187" s="1494"/>
      <c r="AR187" s="1494"/>
      <c r="AS187" s="1494"/>
      <c r="AT187" s="1494"/>
      <c r="AU187" s="1494"/>
      <c r="AV187" s="1494"/>
      <c r="AW187" s="1494"/>
      <c r="AX187" s="1494"/>
      <c r="AY187" s="1494"/>
      <c r="AZ187" s="1494"/>
      <c r="BA187" s="1494"/>
      <c r="BB187" s="1494"/>
      <c r="BC187" s="1494"/>
      <c r="BD187" s="1494"/>
      <c r="BE187" s="1494"/>
      <c r="BF187" s="1494"/>
      <c r="BG187" s="1494"/>
      <c r="BH187" s="1494"/>
      <c r="BI187" s="1494"/>
      <c r="BJ187" s="1494"/>
      <c r="BK187" s="1023"/>
      <c r="BL187" s="1023"/>
      <c r="BM187" s="1023"/>
      <c r="BN187" s="1023"/>
      <c r="BO187" s="1023"/>
      <c r="BP187" s="1023"/>
      <c r="BQ187" s="1023"/>
      <c r="BR187" s="1023"/>
      <c r="BS187" s="1023"/>
      <c r="BT187" s="1023"/>
      <c r="BU187" s="1023"/>
      <c r="BV187" s="1023"/>
      <c r="BW187" s="1023"/>
      <c r="BX187" s="1023"/>
      <c r="BY187" s="1023"/>
      <c r="BZ187" s="1023"/>
      <c r="CA187" s="1023"/>
      <c r="CB187" s="1023"/>
      <c r="CC187" s="1023"/>
      <c r="CD187" s="1023"/>
      <c r="CE187" s="1023"/>
      <c r="CF187" s="1023"/>
      <c r="CG187" s="1023"/>
      <c r="CH187" s="1023"/>
      <c r="CI187" s="1023"/>
      <c r="CJ187" s="1023"/>
      <c r="CK187" s="1023"/>
      <c r="CL187" s="1023"/>
      <c r="CM187" s="1023"/>
      <c r="CN187" s="1023"/>
      <c r="CO187" s="1023"/>
      <c r="CP187" s="1023"/>
      <c r="CQ187" s="1023"/>
      <c r="CR187" s="1059"/>
      <c r="CS187" s="85"/>
      <c r="CT187" s="71"/>
      <c r="CU187" s="71"/>
      <c r="CV187" s="71"/>
      <c r="CW187" s="71"/>
    </row>
    <row r="188" spans="5:101" s="102" customFormat="1" ht="30" customHeight="1" thickBot="1" x14ac:dyDescent="0.25">
      <c r="E188" s="930"/>
      <c r="F188" s="931"/>
      <c r="G188" s="932"/>
      <c r="H188" s="1054"/>
      <c r="I188" s="1055"/>
      <c r="J188" s="1055"/>
      <c r="K188" s="938" t="s">
        <v>458</v>
      </c>
      <c r="L188" s="938"/>
      <c r="M188" s="938"/>
      <c r="N188" s="938"/>
      <c r="O188" s="938"/>
      <c r="P188" s="938"/>
      <c r="Q188" s="938"/>
      <c r="R188" s="938"/>
      <c r="S188" s="938"/>
      <c r="T188" s="938"/>
      <c r="U188" s="938"/>
      <c r="V188" s="938"/>
      <c r="W188" s="938"/>
      <c r="X188" s="938"/>
      <c r="Y188" s="938"/>
      <c r="Z188" s="938"/>
      <c r="AA188" s="938"/>
      <c r="AB188" s="938"/>
      <c r="AC188" s="1491"/>
      <c r="AD188" s="1491"/>
      <c r="AE188" s="1491"/>
      <c r="AF188" s="1491"/>
      <c r="AG188" s="1491"/>
      <c r="AH188" s="1491"/>
      <c r="AI188" s="1491"/>
      <c r="AJ188" s="1491"/>
      <c r="AK188" s="1491"/>
      <c r="AL188" s="1491"/>
      <c r="AM188" s="1491"/>
      <c r="AN188" s="1491"/>
      <c r="AO188" s="1491"/>
      <c r="AP188" s="1491"/>
      <c r="AQ188" s="1491"/>
      <c r="AR188" s="1491"/>
      <c r="AS188" s="1491"/>
      <c r="AT188" s="1491"/>
      <c r="AU188" s="1491"/>
      <c r="AV188" s="1491"/>
      <c r="AW188" s="1491"/>
      <c r="AX188" s="1491"/>
      <c r="AY188" s="1491"/>
      <c r="AZ188" s="1491"/>
      <c r="BA188" s="1491"/>
      <c r="BB188" s="1491"/>
      <c r="BC188" s="1491"/>
      <c r="BD188" s="1491"/>
      <c r="BE188" s="1491"/>
      <c r="BF188" s="1491"/>
      <c r="BG188" s="1491"/>
      <c r="BH188" s="1491"/>
      <c r="BI188" s="1491"/>
      <c r="BJ188" s="1491"/>
      <c r="BK188" s="1024" t="str">
        <f>IF(CV188=TRUE,IF(BK170="","",0),SUM(BK186:BK187))</f>
        <v/>
      </c>
      <c r="BL188" s="1025"/>
      <c r="BM188" s="1025"/>
      <c r="BN188" s="1025"/>
      <c r="BO188" s="1025"/>
      <c r="BP188" s="1025"/>
      <c r="BQ188" s="1025"/>
      <c r="BR188" s="1025"/>
      <c r="BS188" s="1025"/>
      <c r="BT188" s="1025"/>
      <c r="BU188" s="1025"/>
      <c r="BV188" s="1025"/>
      <c r="BW188" s="1025"/>
      <c r="BX188" s="1025"/>
      <c r="BY188" s="1025"/>
      <c r="BZ188" s="1025"/>
      <c r="CA188" s="1026"/>
      <c r="CB188" s="1024" t="str">
        <f>IF(CW188=TRUE,IF(CB170="","",0),SUM(CB186:CB187))</f>
        <v/>
      </c>
      <c r="CC188" s="1025"/>
      <c r="CD188" s="1025"/>
      <c r="CE188" s="1025"/>
      <c r="CF188" s="1025"/>
      <c r="CG188" s="1025"/>
      <c r="CH188" s="1025"/>
      <c r="CI188" s="1025"/>
      <c r="CJ188" s="1025"/>
      <c r="CK188" s="1025"/>
      <c r="CL188" s="1025"/>
      <c r="CM188" s="1025"/>
      <c r="CN188" s="1025"/>
      <c r="CO188" s="1025"/>
      <c r="CP188" s="1025"/>
      <c r="CQ188" s="1025"/>
      <c r="CR188" s="1060"/>
      <c r="CS188" s="85"/>
      <c r="CT188" s="72"/>
      <c r="CU188" s="72"/>
      <c r="CV188" s="72" t="b">
        <f>AND(BK186="",BK187="")</f>
        <v>1</v>
      </c>
      <c r="CW188" s="72" t="b">
        <f>AND(CB186="",CB187="")</f>
        <v>1</v>
      </c>
    </row>
    <row r="189" spans="5:101" s="102" customFormat="1" ht="24.9" customHeight="1" thickTop="1" x14ac:dyDescent="0.2">
      <c r="E189" s="930"/>
      <c r="F189" s="931"/>
      <c r="G189" s="932"/>
      <c r="H189" s="1056" t="s">
        <v>77</v>
      </c>
      <c r="I189" s="1057"/>
      <c r="J189" s="1057"/>
      <c r="K189" s="939" t="s">
        <v>123</v>
      </c>
      <c r="L189" s="939"/>
      <c r="M189" s="939"/>
      <c r="N189" s="939"/>
      <c r="O189" s="939"/>
      <c r="P189" s="939"/>
      <c r="Q189" s="939"/>
      <c r="R189" s="939"/>
      <c r="S189" s="939"/>
      <c r="T189" s="939"/>
      <c r="U189" s="939"/>
      <c r="V189" s="939"/>
      <c r="W189" s="939"/>
      <c r="X189" s="939"/>
      <c r="Y189" s="939"/>
      <c r="Z189" s="939"/>
      <c r="AA189" s="939"/>
      <c r="AB189" s="939"/>
      <c r="AC189" s="1495"/>
      <c r="AD189" s="1495"/>
      <c r="AE189" s="1495"/>
      <c r="AF189" s="1495"/>
      <c r="AG189" s="1495"/>
      <c r="AH189" s="1495"/>
      <c r="AI189" s="1495"/>
      <c r="AJ189" s="1495"/>
      <c r="AK189" s="1495"/>
      <c r="AL189" s="1495"/>
      <c r="AM189" s="1495"/>
      <c r="AN189" s="1495"/>
      <c r="AO189" s="1495"/>
      <c r="AP189" s="1495"/>
      <c r="AQ189" s="1495"/>
      <c r="AR189" s="1495"/>
      <c r="AS189" s="1495"/>
      <c r="AT189" s="1495"/>
      <c r="AU189" s="1495"/>
      <c r="AV189" s="1495"/>
      <c r="AW189" s="1495"/>
      <c r="AX189" s="1495"/>
      <c r="AY189" s="1495"/>
      <c r="AZ189" s="1495"/>
      <c r="BA189" s="1495"/>
      <c r="BB189" s="1495"/>
      <c r="BC189" s="1495"/>
      <c r="BD189" s="1495"/>
      <c r="BE189" s="1495"/>
      <c r="BF189" s="1495"/>
      <c r="BG189" s="1495"/>
      <c r="BH189" s="1495"/>
      <c r="BI189" s="1495"/>
      <c r="BJ189" s="1495"/>
      <c r="BK189" s="1027"/>
      <c r="BL189" s="1028"/>
      <c r="BM189" s="1028"/>
      <c r="BN189" s="1028"/>
      <c r="BO189" s="1028"/>
      <c r="BP189" s="1028"/>
      <c r="BQ189" s="1028"/>
      <c r="BR189" s="1028"/>
      <c r="BS189" s="1028"/>
      <c r="BT189" s="1028"/>
      <c r="BU189" s="1028"/>
      <c r="BV189" s="1028"/>
      <c r="BW189" s="1028"/>
      <c r="BX189" s="1028"/>
      <c r="BY189" s="1028"/>
      <c r="BZ189" s="1028"/>
      <c r="CA189" s="1029"/>
      <c r="CB189" s="1027"/>
      <c r="CC189" s="1028"/>
      <c r="CD189" s="1028"/>
      <c r="CE189" s="1028"/>
      <c r="CF189" s="1028"/>
      <c r="CG189" s="1028"/>
      <c r="CH189" s="1028"/>
      <c r="CI189" s="1028"/>
      <c r="CJ189" s="1028"/>
      <c r="CK189" s="1028"/>
      <c r="CL189" s="1028"/>
      <c r="CM189" s="1028"/>
      <c r="CN189" s="1028"/>
      <c r="CO189" s="1028"/>
      <c r="CP189" s="1028"/>
      <c r="CQ189" s="1028"/>
      <c r="CR189" s="1061"/>
      <c r="CS189" s="85"/>
      <c r="CT189" s="71"/>
      <c r="CU189" s="71"/>
      <c r="CV189" s="71"/>
      <c r="CW189" s="71"/>
    </row>
    <row r="190" spans="5:101" s="102" customFormat="1" ht="24.9" customHeight="1" x14ac:dyDescent="0.2">
      <c r="E190" s="930"/>
      <c r="F190" s="931"/>
      <c r="G190" s="932"/>
      <c r="H190" s="1052"/>
      <c r="I190" s="1053"/>
      <c r="J190" s="1053"/>
      <c r="K190" s="940" t="s">
        <v>125</v>
      </c>
      <c r="L190" s="940"/>
      <c r="M190" s="940"/>
      <c r="N190" s="940"/>
      <c r="O190" s="940"/>
      <c r="P190" s="940"/>
      <c r="Q190" s="940"/>
      <c r="R190" s="940"/>
      <c r="S190" s="940"/>
      <c r="T190" s="940"/>
      <c r="U190" s="940"/>
      <c r="V190" s="940"/>
      <c r="W190" s="940"/>
      <c r="X190" s="940"/>
      <c r="Y190" s="940"/>
      <c r="Z190" s="940"/>
      <c r="AA190" s="940"/>
      <c r="AB190" s="940"/>
      <c r="AC190" s="1494"/>
      <c r="AD190" s="1494"/>
      <c r="AE190" s="1494"/>
      <c r="AF190" s="1494"/>
      <c r="AG190" s="1494"/>
      <c r="AH190" s="1494"/>
      <c r="AI190" s="1494"/>
      <c r="AJ190" s="1494"/>
      <c r="AK190" s="1494"/>
      <c r="AL190" s="1494"/>
      <c r="AM190" s="1494"/>
      <c r="AN190" s="1494"/>
      <c r="AO190" s="1494"/>
      <c r="AP190" s="1494"/>
      <c r="AQ190" s="1494"/>
      <c r="AR190" s="1494"/>
      <c r="AS190" s="1494"/>
      <c r="AT190" s="1494"/>
      <c r="AU190" s="1494"/>
      <c r="AV190" s="1494"/>
      <c r="AW190" s="1494"/>
      <c r="AX190" s="1494"/>
      <c r="AY190" s="1494"/>
      <c r="AZ190" s="1494"/>
      <c r="BA190" s="1494"/>
      <c r="BB190" s="1494"/>
      <c r="BC190" s="1494"/>
      <c r="BD190" s="1494"/>
      <c r="BE190" s="1494"/>
      <c r="BF190" s="1494"/>
      <c r="BG190" s="1494"/>
      <c r="BH190" s="1494"/>
      <c r="BI190" s="1494"/>
      <c r="BJ190" s="1494"/>
      <c r="BK190" s="1030"/>
      <c r="BL190" s="1031"/>
      <c r="BM190" s="1031"/>
      <c r="BN190" s="1031"/>
      <c r="BO190" s="1031"/>
      <c r="BP190" s="1031"/>
      <c r="BQ190" s="1031"/>
      <c r="BR190" s="1031"/>
      <c r="BS190" s="1031"/>
      <c r="BT190" s="1031"/>
      <c r="BU190" s="1031"/>
      <c r="BV190" s="1031"/>
      <c r="BW190" s="1031"/>
      <c r="BX190" s="1031"/>
      <c r="BY190" s="1031"/>
      <c r="BZ190" s="1031"/>
      <c r="CA190" s="1032"/>
      <c r="CB190" s="1030"/>
      <c r="CC190" s="1031"/>
      <c r="CD190" s="1031"/>
      <c r="CE190" s="1031"/>
      <c r="CF190" s="1031"/>
      <c r="CG190" s="1031"/>
      <c r="CH190" s="1031"/>
      <c r="CI190" s="1031"/>
      <c r="CJ190" s="1031"/>
      <c r="CK190" s="1031"/>
      <c r="CL190" s="1031"/>
      <c r="CM190" s="1031"/>
      <c r="CN190" s="1031"/>
      <c r="CO190" s="1031"/>
      <c r="CP190" s="1031"/>
      <c r="CQ190" s="1031"/>
      <c r="CR190" s="1062"/>
      <c r="CS190" s="85"/>
      <c r="CT190" s="71"/>
      <c r="CU190" s="71"/>
      <c r="CV190" s="71"/>
      <c r="CW190" s="71"/>
    </row>
    <row r="191" spans="5:101" s="102" customFormat="1" ht="30" customHeight="1" thickBot="1" x14ac:dyDescent="0.25">
      <c r="E191" s="930"/>
      <c r="F191" s="931"/>
      <c r="G191" s="932"/>
      <c r="H191" s="1054"/>
      <c r="I191" s="1055"/>
      <c r="J191" s="1055"/>
      <c r="K191" s="938" t="s">
        <v>459</v>
      </c>
      <c r="L191" s="938"/>
      <c r="M191" s="938"/>
      <c r="N191" s="938"/>
      <c r="O191" s="938"/>
      <c r="P191" s="938"/>
      <c r="Q191" s="938"/>
      <c r="R191" s="938"/>
      <c r="S191" s="938"/>
      <c r="T191" s="938"/>
      <c r="U191" s="938"/>
      <c r="V191" s="938"/>
      <c r="W191" s="938"/>
      <c r="X191" s="938"/>
      <c r="Y191" s="938"/>
      <c r="Z191" s="938"/>
      <c r="AA191" s="938"/>
      <c r="AB191" s="938"/>
      <c r="AC191" s="1491"/>
      <c r="AD191" s="1491"/>
      <c r="AE191" s="1491"/>
      <c r="AF191" s="1491"/>
      <c r="AG191" s="1491"/>
      <c r="AH191" s="1491"/>
      <c r="AI191" s="1491"/>
      <c r="AJ191" s="1491"/>
      <c r="AK191" s="1491"/>
      <c r="AL191" s="1491"/>
      <c r="AM191" s="1491"/>
      <c r="AN191" s="1491"/>
      <c r="AO191" s="1491"/>
      <c r="AP191" s="1491"/>
      <c r="AQ191" s="1491"/>
      <c r="AR191" s="1491"/>
      <c r="AS191" s="1491"/>
      <c r="AT191" s="1491"/>
      <c r="AU191" s="1491"/>
      <c r="AV191" s="1491"/>
      <c r="AW191" s="1491"/>
      <c r="AX191" s="1491"/>
      <c r="AY191" s="1491"/>
      <c r="AZ191" s="1491"/>
      <c r="BA191" s="1491"/>
      <c r="BB191" s="1491"/>
      <c r="BC191" s="1491"/>
      <c r="BD191" s="1491"/>
      <c r="BE191" s="1491"/>
      <c r="BF191" s="1491"/>
      <c r="BG191" s="1491"/>
      <c r="BH191" s="1491"/>
      <c r="BI191" s="1491"/>
      <c r="BJ191" s="1491"/>
      <c r="BK191" s="1024" t="str">
        <f>IF(CV191=TRUE,IF(BK170="","",0),SUM(BK189:BK190))</f>
        <v/>
      </c>
      <c r="BL191" s="1025"/>
      <c r="BM191" s="1025"/>
      <c r="BN191" s="1025"/>
      <c r="BO191" s="1025"/>
      <c r="BP191" s="1025"/>
      <c r="BQ191" s="1025"/>
      <c r="BR191" s="1025"/>
      <c r="BS191" s="1025"/>
      <c r="BT191" s="1025"/>
      <c r="BU191" s="1025"/>
      <c r="BV191" s="1025"/>
      <c r="BW191" s="1025"/>
      <c r="BX191" s="1025"/>
      <c r="BY191" s="1025"/>
      <c r="BZ191" s="1025"/>
      <c r="CA191" s="1026"/>
      <c r="CB191" s="1024" t="str">
        <f>IF(CW191=TRUE,IF(CB170="","",0),SUM(CB189:CB190))</f>
        <v/>
      </c>
      <c r="CC191" s="1025"/>
      <c r="CD191" s="1025"/>
      <c r="CE191" s="1025"/>
      <c r="CF191" s="1025"/>
      <c r="CG191" s="1025"/>
      <c r="CH191" s="1025"/>
      <c r="CI191" s="1025"/>
      <c r="CJ191" s="1025"/>
      <c r="CK191" s="1025"/>
      <c r="CL191" s="1025"/>
      <c r="CM191" s="1025"/>
      <c r="CN191" s="1025"/>
      <c r="CO191" s="1025"/>
      <c r="CP191" s="1025"/>
      <c r="CQ191" s="1025"/>
      <c r="CR191" s="1060"/>
      <c r="CS191" s="85"/>
      <c r="CT191" s="72"/>
      <c r="CU191" s="72"/>
      <c r="CV191" s="72" t="b">
        <f>AND(BK189="",BK190="")</f>
        <v>1</v>
      </c>
      <c r="CW191" s="72" t="b">
        <f>AND(CB189="",CB190="")</f>
        <v>1</v>
      </c>
    </row>
    <row r="192" spans="5:101" s="102" customFormat="1" ht="54.9" customHeight="1" thickTop="1" thickBot="1" x14ac:dyDescent="0.25">
      <c r="E192" s="933"/>
      <c r="F192" s="934"/>
      <c r="G192" s="935"/>
      <c r="H192" s="941" t="s">
        <v>472</v>
      </c>
      <c r="I192" s="942"/>
      <c r="J192" s="942"/>
      <c r="K192" s="942"/>
      <c r="L192" s="942"/>
      <c r="M192" s="942"/>
      <c r="N192" s="942"/>
      <c r="O192" s="942"/>
      <c r="P192" s="942"/>
      <c r="Q192" s="942"/>
      <c r="R192" s="942"/>
      <c r="S192" s="942"/>
      <c r="T192" s="942"/>
      <c r="U192" s="942"/>
      <c r="V192" s="942"/>
      <c r="W192" s="942"/>
      <c r="X192" s="942"/>
      <c r="Y192" s="942"/>
      <c r="Z192" s="942"/>
      <c r="AA192" s="942"/>
      <c r="AB192" s="942"/>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033" t="str">
        <f>IF(CV192=TRUE,"",IF(BK188="",0-BK191,IF(BK191="",BK188-0,BK188-BK191)))</f>
        <v/>
      </c>
      <c r="BL192" s="1033"/>
      <c r="BM192" s="1033"/>
      <c r="BN192" s="1033"/>
      <c r="BO192" s="1033"/>
      <c r="BP192" s="1033"/>
      <c r="BQ192" s="1033"/>
      <c r="BR192" s="1033"/>
      <c r="BS192" s="1033"/>
      <c r="BT192" s="1033"/>
      <c r="BU192" s="1033"/>
      <c r="BV192" s="1033"/>
      <c r="BW192" s="1033"/>
      <c r="BX192" s="1033"/>
      <c r="BY192" s="1033"/>
      <c r="BZ192" s="1033"/>
      <c r="CA192" s="1033"/>
      <c r="CB192" s="1033" t="str">
        <f>IF(CW192=TRUE,"",IF(CB188="",0-CB191,IF(CB191="",CB188-0,CB188-CB191)))</f>
        <v/>
      </c>
      <c r="CC192" s="1033"/>
      <c r="CD192" s="1033"/>
      <c r="CE192" s="1033"/>
      <c r="CF192" s="1033"/>
      <c r="CG192" s="1033"/>
      <c r="CH192" s="1033"/>
      <c r="CI192" s="1033"/>
      <c r="CJ192" s="1033"/>
      <c r="CK192" s="1033"/>
      <c r="CL192" s="1033"/>
      <c r="CM192" s="1033"/>
      <c r="CN192" s="1033"/>
      <c r="CO192" s="1033"/>
      <c r="CP192" s="1033"/>
      <c r="CQ192" s="1033"/>
      <c r="CR192" s="1037"/>
      <c r="CS192" s="85"/>
      <c r="CT192" s="72"/>
      <c r="CU192" s="72"/>
      <c r="CV192" s="72" t="b">
        <f>AND(BK186="",BK187="",BK189="",BK190="")</f>
        <v>1</v>
      </c>
      <c r="CW192" s="72" t="b">
        <f>AND(CB186="",CB187="",CB189="",CB190="")</f>
        <v>1</v>
      </c>
    </row>
    <row r="193" spans="5:101" s="6" customFormat="1" ht="8.1" customHeight="1" thickTop="1" thickBot="1" x14ac:dyDescent="0.25">
      <c r="E193" s="53"/>
      <c r="F193" s="54"/>
      <c r="G193" s="54"/>
      <c r="H193" s="55"/>
      <c r="I193" s="55"/>
      <c r="J193" s="55"/>
      <c r="K193" s="55"/>
      <c r="L193" s="55"/>
      <c r="M193" s="55"/>
      <c r="N193" s="55"/>
      <c r="O193" s="55"/>
      <c r="P193" s="55"/>
      <c r="Q193" s="55"/>
      <c r="R193" s="55"/>
      <c r="S193" s="55"/>
      <c r="T193" s="55"/>
      <c r="U193" s="55"/>
      <c r="V193" s="55"/>
      <c r="W193" s="55"/>
      <c r="X193" s="55"/>
      <c r="AC193" s="56"/>
      <c r="AD193" s="56"/>
      <c r="AE193" s="56"/>
      <c r="AF193" s="56"/>
      <c r="AG193" s="56"/>
      <c r="AH193" s="56"/>
      <c r="AI193" s="56"/>
      <c r="AJ193" s="56"/>
      <c r="AK193" s="56"/>
      <c r="AL193" s="56"/>
      <c r="AM193" s="56"/>
      <c r="AN193" s="56"/>
      <c r="AO193" s="56"/>
      <c r="AP193" s="56"/>
      <c r="AQ193" s="56"/>
      <c r="AR193" s="56"/>
      <c r="AS193" s="57"/>
      <c r="AT193" s="56"/>
      <c r="AU193" s="56"/>
      <c r="AV193" s="56"/>
      <c r="AW193" s="56"/>
      <c r="AX193" s="56"/>
      <c r="AY193" s="56"/>
      <c r="AZ193" s="56"/>
      <c r="BA193" s="56"/>
      <c r="BB193" s="56"/>
      <c r="BC193" s="56"/>
      <c r="BD193" s="56"/>
      <c r="BE193" s="56"/>
      <c r="BF193" s="56"/>
      <c r="BG193" s="56"/>
      <c r="BH193" s="56"/>
      <c r="BI193" s="56"/>
      <c r="BJ193" s="57"/>
      <c r="BK193" s="146"/>
      <c r="BL193" s="146"/>
      <c r="BM193" s="146"/>
      <c r="BN193" s="146"/>
      <c r="BO193" s="146"/>
      <c r="BP193" s="146"/>
      <c r="BQ193" s="146"/>
      <c r="BR193" s="146"/>
      <c r="BS193" s="146"/>
      <c r="BT193" s="146"/>
      <c r="BU193" s="146"/>
      <c r="BV193" s="146"/>
      <c r="BW193" s="146"/>
      <c r="BX193" s="146"/>
      <c r="BY193" s="146"/>
      <c r="BZ193" s="146"/>
      <c r="CA193" s="147"/>
      <c r="CB193" s="146"/>
      <c r="CC193" s="146"/>
      <c r="CD193" s="146"/>
      <c r="CE193" s="146"/>
      <c r="CF193" s="146"/>
      <c r="CG193" s="146"/>
      <c r="CH193" s="146"/>
      <c r="CI193" s="146"/>
      <c r="CJ193" s="146"/>
      <c r="CK193" s="146"/>
      <c r="CL193" s="146"/>
      <c r="CM193" s="146"/>
      <c r="CN193" s="146"/>
      <c r="CO193" s="146"/>
      <c r="CP193" s="146"/>
      <c r="CQ193" s="146"/>
      <c r="CR193" s="147"/>
      <c r="CS193" s="93"/>
      <c r="CT193" s="71"/>
      <c r="CU193" s="71"/>
      <c r="CV193" s="71"/>
      <c r="CW193" s="71"/>
    </row>
    <row r="194" spans="5:101" s="102" customFormat="1" ht="24.9" customHeight="1" thickTop="1" x14ac:dyDescent="0.2">
      <c r="E194" s="927" t="s">
        <v>80</v>
      </c>
      <c r="F194" s="928"/>
      <c r="G194" s="929"/>
      <c r="H194" s="1050" t="s">
        <v>76</v>
      </c>
      <c r="I194" s="1051"/>
      <c r="J194" s="1051"/>
      <c r="K194" s="936" t="s">
        <v>120</v>
      </c>
      <c r="L194" s="936"/>
      <c r="M194" s="936"/>
      <c r="N194" s="936"/>
      <c r="O194" s="936"/>
      <c r="P194" s="936"/>
      <c r="Q194" s="936"/>
      <c r="R194" s="936"/>
      <c r="S194" s="936"/>
      <c r="T194" s="936"/>
      <c r="U194" s="936"/>
      <c r="V194" s="936"/>
      <c r="W194" s="936"/>
      <c r="X194" s="936"/>
      <c r="Y194" s="936"/>
      <c r="Z194" s="936"/>
      <c r="AA194" s="936"/>
      <c r="AB194" s="936"/>
      <c r="AC194" s="1496"/>
      <c r="AD194" s="1496"/>
      <c r="AE194" s="1496"/>
      <c r="AF194" s="1496"/>
      <c r="AG194" s="1496"/>
      <c r="AH194" s="1496"/>
      <c r="AI194" s="1496"/>
      <c r="AJ194" s="1496"/>
      <c r="AK194" s="1496"/>
      <c r="AL194" s="1496"/>
      <c r="AM194" s="1496"/>
      <c r="AN194" s="1496"/>
      <c r="AO194" s="1496"/>
      <c r="AP194" s="1496"/>
      <c r="AQ194" s="1496"/>
      <c r="AR194" s="1496"/>
      <c r="AS194" s="1496"/>
      <c r="AT194" s="1496"/>
      <c r="AU194" s="1496"/>
      <c r="AV194" s="1496"/>
      <c r="AW194" s="1496"/>
      <c r="AX194" s="1496"/>
      <c r="AY194" s="1496"/>
      <c r="AZ194" s="1496"/>
      <c r="BA194" s="1496"/>
      <c r="BB194" s="1496"/>
      <c r="BC194" s="1496"/>
      <c r="BD194" s="1496"/>
      <c r="BE194" s="1496"/>
      <c r="BF194" s="1496"/>
      <c r="BG194" s="1496"/>
      <c r="BH194" s="1496"/>
      <c r="BI194" s="1496"/>
      <c r="BJ194" s="1496"/>
      <c r="BK194" s="1034"/>
      <c r="BL194" s="1034"/>
      <c r="BM194" s="1034"/>
      <c r="BN194" s="1034"/>
      <c r="BO194" s="1034"/>
      <c r="BP194" s="1034"/>
      <c r="BQ194" s="1034"/>
      <c r="BR194" s="1034"/>
      <c r="BS194" s="1034"/>
      <c r="BT194" s="1034"/>
      <c r="BU194" s="1034"/>
      <c r="BV194" s="1034"/>
      <c r="BW194" s="1034"/>
      <c r="BX194" s="1034"/>
      <c r="BY194" s="1034"/>
      <c r="BZ194" s="1034"/>
      <c r="CA194" s="1034"/>
      <c r="CB194" s="1034"/>
      <c r="CC194" s="1034"/>
      <c r="CD194" s="1034"/>
      <c r="CE194" s="1034"/>
      <c r="CF194" s="1034"/>
      <c r="CG194" s="1034"/>
      <c r="CH194" s="1034"/>
      <c r="CI194" s="1034"/>
      <c r="CJ194" s="1034"/>
      <c r="CK194" s="1034"/>
      <c r="CL194" s="1034"/>
      <c r="CM194" s="1034"/>
      <c r="CN194" s="1034"/>
      <c r="CO194" s="1034"/>
      <c r="CP194" s="1034"/>
      <c r="CQ194" s="1034"/>
      <c r="CR194" s="1058"/>
      <c r="CS194" s="85"/>
      <c r="CT194" s="71"/>
      <c r="CU194" s="71"/>
      <c r="CV194" s="71"/>
      <c r="CW194" s="71"/>
    </row>
    <row r="195" spans="5:101" s="102" customFormat="1" ht="24.9" customHeight="1" x14ac:dyDescent="0.2">
      <c r="E195" s="930"/>
      <c r="F195" s="931"/>
      <c r="G195" s="932"/>
      <c r="H195" s="1052"/>
      <c r="I195" s="1053"/>
      <c r="J195" s="1053"/>
      <c r="K195" s="937" t="s">
        <v>121</v>
      </c>
      <c r="L195" s="937"/>
      <c r="M195" s="937"/>
      <c r="N195" s="937"/>
      <c r="O195" s="937"/>
      <c r="P195" s="937"/>
      <c r="Q195" s="937"/>
      <c r="R195" s="937"/>
      <c r="S195" s="937"/>
      <c r="T195" s="937"/>
      <c r="U195" s="937"/>
      <c r="V195" s="937"/>
      <c r="W195" s="937"/>
      <c r="X195" s="937"/>
      <c r="Y195" s="937"/>
      <c r="Z195" s="937"/>
      <c r="AA195" s="937"/>
      <c r="AB195" s="937"/>
      <c r="AC195" s="1494"/>
      <c r="AD195" s="1494"/>
      <c r="AE195" s="1494"/>
      <c r="AF195" s="1494"/>
      <c r="AG195" s="1494"/>
      <c r="AH195" s="1494"/>
      <c r="AI195" s="1494"/>
      <c r="AJ195" s="1494"/>
      <c r="AK195" s="1494"/>
      <c r="AL195" s="1494"/>
      <c r="AM195" s="1494"/>
      <c r="AN195" s="1494"/>
      <c r="AO195" s="1494"/>
      <c r="AP195" s="1494"/>
      <c r="AQ195" s="1494"/>
      <c r="AR195" s="1494"/>
      <c r="AS195" s="1494"/>
      <c r="AT195" s="1494"/>
      <c r="AU195" s="1494"/>
      <c r="AV195" s="1494"/>
      <c r="AW195" s="1494"/>
      <c r="AX195" s="1494"/>
      <c r="AY195" s="1494"/>
      <c r="AZ195" s="1494"/>
      <c r="BA195" s="1494"/>
      <c r="BB195" s="1494"/>
      <c r="BC195" s="1494"/>
      <c r="BD195" s="1494"/>
      <c r="BE195" s="1494"/>
      <c r="BF195" s="1494"/>
      <c r="BG195" s="1494"/>
      <c r="BH195" s="1494"/>
      <c r="BI195" s="1494"/>
      <c r="BJ195" s="1494"/>
      <c r="BK195" s="1023"/>
      <c r="BL195" s="1023"/>
      <c r="BM195" s="1023"/>
      <c r="BN195" s="1023"/>
      <c r="BO195" s="1023"/>
      <c r="BP195" s="1023"/>
      <c r="BQ195" s="1023"/>
      <c r="BR195" s="1023"/>
      <c r="BS195" s="1023"/>
      <c r="BT195" s="1023"/>
      <c r="BU195" s="1023"/>
      <c r="BV195" s="1023"/>
      <c r="BW195" s="1023"/>
      <c r="BX195" s="1023"/>
      <c r="BY195" s="1023"/>
      <c r="BZ195" s="1023"/>
      <c r="CA195" s="1023"/>
      <c r="CB195" s="1023"/>
      <c r="CC195" s="1023"/>
      <c r="CD195" s="1023"/>
      <c r="CE195" s="1023"/>
      <c r="CF195" s="1023"/>
      <c r="CG195" s="1023"/>
      <c r="CH195" s="1023"/>
      <c r="CI195" s="1023"/>
      <c r="CJ195" s="1023"/>
      <c r="CK195" s="1023"/>
      <c r="CL195" s="1023"/>
      <c r="CM195" s="1023"/>
      <c r="CN195" s="1023"/>
      <c r="CO195" s="1023"/>
      <c r="CP195" s="1023"/>
      <c r="CQ195" s="1023"/>
      <c r="CR195" s="1059"/>
      <c r="CS195" s="85"/>
      <c r="CT195" s="71"/>
      <c r="CU195" s="71"/>
      <c r="CV195" s="71"/>
      <c r="CW195" s="71"/>
    </row>
    <row r="196" spans="5:101" s="102" customFormat="1" ht="24.9" customHeight="1" x14ac:dyDescent="0.2">
      <c r="E196" s="930"/>
      <c r="F196" s="931"/>
      <c r="G196" s="932"/>
      <c r="H196" s="1052"/>
      <c r="I196" s="1053"/>
      <c r="J196" s="1053"/>
      <c r="K196" s="937" t="s">
        <v>99</v>
      </c>
      <c r="L196" s="937"/>
      <c r="M196" s="937"/>
      <c r="N196" s="937"/>
      <c r="O196" s="937"/>
      <c r="P196" s="937"/>
      <c r="Q196" s="937"/>
      <c r="R196" s="937"/>
      <c r="S196" s="937"/>
      <c r="T196" s="937"/>
      <c r="U196" s="937"/>
      <c r="V196" s="937"/>
      <c r="W196" s="937"/>
      <c r="X196" s="937"/>
      <c r="Y196" s="937"/>
      <c r="Z196" s="937"/>
      <c r="AA196" s="937"/>
      <c r="AB196" s="937"/>
      <c r="AC196" s="1502"/>
      <c r="AD196" s="1503"/>
      <c r="AE196" s="1503"/>
      <c r="AF196" s="1503"/>
      <c r="AG196" s="1503"/>
      <c r="AH196" s="1503"/>
      <c r="AI196" s="1503"/>
      <c r="AJ196" s="1503"/>
      <c r="AK196" s="1503"/>
      <c r="AL196" s="1503"/>
      <c r="AM196" s="1503"/>
      <c r="AN196" s="1503"/>
      <c r="AO196" s="1503"/>
      <c r="AP196" s="1503"/>
      <c r="AQ196" s="1503"/>
      <c r="AR196" s="1503"/>
      <c r="AS196" s="1504"/>
      <c r="AT196" s="1502"/>
      <c r="AU196" s="1503"/>
      <c r="AV196" s="1503"/>
      <c r="AW196" s="1503"/>
      <c r="AX196" s="1503"/>
      <c r="AY196" s="1503"/>
      <c r="AZ196" s="1503"/>
      <c r="BA196" s="1503"/>
      <c r="BB196" s="1503"/>
      <c r="BC196" s="1503"/>
      <c r="BD196" s="1503"/>
      <c r="BE196" s="1503"/>
      <c r="BF196" s="1503"/>
      <c r="BG196" s="1503"/>
      <c r="BH196" s="1503"/>
      <c r="BI196" s="1503"/>
      <c r="BJ196" s="1504"/>
      <c r="BK196" s="912"/>
      <c r="BL196" s="913"/>
      <c r="BM196" s="913"/>
      <c r="BN196" s="913"/>
      <c r="BO196" s="913"/>
      <c r="BP196" s="913"/>
      <c r="BQ196" s="913"/>
      <c r="BR196" s="913"/>
      <c r="BS196" s="913"/>
      <c r="BT196" s="913"/>
      <c r="BU196" s="913"/>
      <c r="BV196" s="913"/>
      <c r="BW196" s="913"/>
      <c r="BX196" s="913"/>
      <c r="BY196" s="913"/>
      <c r="BZ196" s="913"/>
      <c r="CA196" s="1022"/>
      <c r="CB196" s="912"/>
      <c r="CC196" s="913"/>
      <c r="CD196" s="913"/>
      <c r="CE196" s="913"/>
      <c r="CF196" s="913"/>
      <c r="CG196" s="913"/>
      <c r="CH196" s="913"/>
      <c r="CI196" s="913"/>
      <c r="CJ196" s="913"/>
      <c r="CK196" s="913"/>
      <c r="CL196" s="913"/>
      <c r="CM196" s="913"/>
      <c r="CN196" s="913"/>
      <c r="CO196" s="913"/>
      <c r="CP196" s="913"/>
      <c r="CQ196" s="913"/>
      <c r="CR196" s="914"/>
      <c r="CS196" s="85"/>
      <c r="CT196" s="71"/>
      <c r="CU196" s="71"/>
      <c r="CV196" s="71"/>
      <c r="CW196" s="71"/>
    </row>
    <row r="197" spans="5:101" s="102" customFormat="1" ht="24.9" customHeight="1" x14ac:dyDescent="0.2">
      <c r="E197" s="930"/>
      <c r="F197" s="931"/>
      <c r="G197" s="932"/>
      <c r="H197" s="1052"/>
      <c r="I197" s="1053"/>
      <c r="J197" s="1053"/>
      <c r="K197" s="937" t="s">
        <v>98</v>
      </c>
      <c r="L197" s="937"/>
      <c r="M197" s="937"/>
      <c r="N197" s="937"/>
      <c r="O197" s="937"/>
      <c r="P197" s="937"/>
      <c r="Q197" s="937"/>
      <c r="R197" s="937"/>
      <c r="S197" s="937"/>
      <c r="T197" s="937"/>
      <c r="U197" s="937"/>
      <c r="V197" s="937"/>
      <c r="W197" s="937"/>
      <c r="X197" s="937"/>
      <c r="Y197" s="937"/>
      <c r="Z197" s="937"/>
      <c r="AA197" s="937"/>
      <c r="AB197" s="937"/>
      <c r="AC197" s="1502"/>
      <c r="AD197" s="1503"/>
      <c r="AE197" s="1503"/>
      <c r="AF197" s="1503"/>
      <c r="AG197" s="1503"/>
      <c r="AH197" s="1503"/>
      <c r="AI197" s="1503"/>
      <c r="AJ197" s="1503"/>
      <c r="AK197" s="1503"/>
      <c r="AL197" s="1503"/>
      <c r="AM197" s="1503"/>
      <c r="AN197" s="1503"/>
      <c r="AO197" s="1503"/>
      <c r="AP197" s="1503"/>
      <c r="AQ197" s="1503"/>
      <c r="AR197" s="1503"/>
      <c r="AS197" s="1504"/>
      <c r="AT197" s="1502"/>
      <c r="AU197" s="1503"/>
      <c r="AV197" s="1503"/>
      <c r="AW197" s="1503"/>
      <c r="AX197" s="1503"/>
      <c r="AY197" s="1503"/>
      <c r="AZ197" s="1503"/>
      <c r="BA197" s="1503"/>
      <c r="BB197" s="1503"/>
      <c r="BC197" s="1503"/>
      <c r="BD197" s="1503"/>
      <c r="BE197" s="1503"/>
      <c r="BF197" s="1503"/>
      <c r="BG197" s="1503"/>
      <c r="BH197" s="1503"/>
      <c r="BI197" s="1503"/>
      <c r="BJ197" s="1504"/>
      <c r="BK197" s="912"/>
      <c r="BL197" s="913"/>
      <c r="BM197" s="913"/>
      <c r="BN197" s="913"/>
      <c r="BO197" s="913"/>
      <c r="BP197" s="913"/>
      <c r="BQ197" s="913"/>
      <c r="BR197" s="913"/>
      <c r="BS197" s="913"/>
      <c r="BT197" s="913"/>
      <c r="BU197" s="913"/>
      <c r="BV197" s="913"/>
      <c r="BW197" s="913"/>
      <c r="BX197" s="913"/>
      <c r="BY197" s="913"/>
      <c r="BZ197" s="913"/>
      <c r="CA197" s="1022"/>
      <c r="CB197" s="912"/>
      <c r="CC197" s="913"/>
      <c r="CD197" s="913"/>
      <c r="CE197" s="913"/>
      <c r="CF197" s="913"/>
      <c r="CG197" s="913"/>
      <c r="CH197" s="913"/>
      <c r="CI197" s="913"/>
      <c r="CJ197" s="913"/>
      <c r="CK197" s="913"/>
      <c r="CL197" s="913"/>
      <c r="CM197" s="913"/>
      <c r="CN197" s="913"/>
      <c r="CO197" s="913"/>
      <c r="CP197" s="913"/>
      <c r="CQ197" s="913"/>
      <c r="CR197" s="914"/>
      <c r="CS197" s="85"/>
      <c r="CT197" s="71"/>
      <c r="CU197" s="71"/>
      <c r="CV197" s="71"/>
      <c r="CW197" s="71"/>
    </row>
    <row r="198" spans="5:101" s="102" customFormat="1" ht="30" customHeight="1" thickBot="1" x14ac:dyDescent="0.25">
      <c r="E198" s="930"/>
      <c r="F198" s="931"/>
      <c r="G198" s="932"/>
      <c r="H198" s="1054"/>
      <c r="I198" s="1055"/>
      <c r="J198" s="1055"/>
      <c r="K198" s="938" t="s">
        <v>460</v>
      </c>
      <c r="L198" s="938"/>
      <c r="M198" s="938"/>
      <c r="N198" s="938"/>
      <c r="O198" s="938"/>
      <c r="P198" s="938"/>
      <c r="Q198" s="938"/>
      <c r="R198" s="938"/>
      <c r="S198" s="938"/>
      <c r="T198" s="938"/>
      <c r="U198" s="938"/>
      <c r="V198" s="938"/>
      <c r="W198" s="938"/>
      <c r="X198" s="938"/>
      <c r="Y198" s="938"/>
      <c r="Z198" s="938"/>
      <c r="AA198" s="938"/>
      <c r="AB198" s="938"/>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s="1491"/>
      <c r="AV198" s="1491"/>
      <c r="AW198" s="1491"/>
      <c r="AX198" s="1491"/>
      <c r="AY198" s="1491"/>
      <c r="AZ198" s="1491"/>
      <c r="BA198" s="1491"/>
      <c r="BB198" s="1491"/>
      <c r="BC198" s="1491"/>
      <c r="BD198" s="1491"/>
      <c r="BE198" s="1491"/>
      <c r="BF198" s="1491"/>
      <c r="BG198" s="1491"/>
      <c r="BH198" s="1491"/>
      <c r="BI198" s="1491"/>
      <c r="BJ198" s="1491"/>
      <c r="BK198" s="1035" t="str">
        <f>IF(CV198=TRUE,IF(BK170="","",0),SUM(BK194:BK195))</f>
        <v/>
      </c>
      <c r="BL198" s="1035"/>
      <c r="BM198" s="1035"/>
      <c r="BN198" s="1035"/>
      <c r="BO198" s="1035"/>
      <c r="BP198" s="1035"/>
      <c r="BQ198" s="1035"/>
      <c r="BR198" s="1035"/>
      <c r="BS198" s="1035"/>
      <c r="BT198" s="1035"/>
      <c r="BU198" s="1035"/>
      <c r="BV198" s="1035"/>
      <c r="BW198" s="1035"/>
      <c r="BX198" s="1035"/>
      <c r="BY198" s="1035"/>
      <c r="BZ198" s="1035"/>
      <c r="CA198" s="1035"/>
      <c r="CB198" s="1035" t="str">
        <f>IF(CW198=TRUE,IF(CB170="","",0),SUM(CB194:CB195))</f>
        <v/>
      </c>
      <c r="CC198" s="1035"/>
      <c r="CD198" s="1035"/>
      <c r="CE198" s="1035"/>
      <c r="CF198" s="1035"/>
      <c r="CG198" s="1035"/>
      <c r="CH198" s="1035"/>
      <c r="CI198" s="1035"/>
      <c r="CJ198" s="1035"/>
      <c r="CK198" s="1035"/>
      <c r="CL198" s="1035"/>
      <c r="CM198" s="1035"/>
      <c r="CN198" s="1035"/>
      <c r="CO198" s="1035"/>
      <c r="CP198" s="1035"/>
      <c r="CQ198" s="1035"/>
      <c r="CR198" s="1073"/>
      <c r="CS198" s="85"/>
      <c r="CT198" s="72"/>
      <c r="CU198" s="72"/>
      <c r="CV198" s="72" t="b">
        <f>AND(BK194="",BK195="",BK196="",BK197="")</f>
        <v>1</v>
      </c>
      <c r="CW198" s="72" t="b">
        <f>AND(CB194="",CB195="",CB196="",CB197="")</f>
        <v>1</v>
      </c>
    </row>
    <row r="199" spans="5:101" s="102" customFormat="1" ht="24.9" customHeight="1" thickTop="1" x14ac:dyDescent="0.2">
      <c r="E199" s="930"/>
      <c r="F199" s="931"/>
      <c r="G199" s="932"/>
      <c r="H199" s="1056" t="s">
        <v>77</v>
      </c>
      <c r="I199" s="1057"/>
      <c r="J199" s="1057"/>
      <c r="K199" s="939" t="s">
        <v>116</v>
      </c>
      <c r="L199" s="939"/>
      <c r="M199" s="939"/>
      <c r="N199" s="939"/>
      <c r="O199" s="939"/>
      <c r="P199" s="939"/>
      <c r="Q199" s="939"/>
      <c r="R199" s="939"/>
      <c r="S199" s="939"/>
      <c r="T199" s="939"/>
      <c r="U199" s="939"/>
      <c r="V199" s="939"/>
      <c r="W199" s="939"/>
      <c r="X199" s="939"/>
      <c r="Y199" s="939"/>
      <c r="Z199" s="939"/>
      <c r="AA199" s="939"/>
      <c r="AB199" s="939"/>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s="1495"/>
      <c r="AV199" s="1495"/>
      <c r="AW199" s="1495"/>
      <c r="AX199" s="1495"/>
      <c r="AY199" s="1495"/>
      <c r="AZ199" s="1495"/>
      <c r="BA199" s="1495"/>
      <c r="BB199" s="1495"/>
      <c r="BC199" s="1495"/>
      <c r="BD199" s="1495"/>
      <c r="BE199" s="1495"/>
      <c r="BF199" s="1495"/>
      <c r="BG199" s="1495"/>
      <c r="BH199" s="1495"/>
      <c r="BI199" s="1495"/>
      <c r="BJ199" s="1495"/>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74"/>
      <c r="CS199" s="85"/>
      <c r="CT199" s="72"/>
      <c r="CU199" s="72"/>
      <c r="CV199" s="72"/>
      <c r="CW199" s="72"/>
    </row>
    <row r="200" spans="5:101" s="102" customFormat="1" ht="24.9" customHeight="1" x14ac:dyDescent="0.2">
      <c r="E200" s="930"/>
      <c r="F200" s="931"/>
      <c r="G200" s="932"/>
      <c r="H200" s="1052"/>
      <c r="I200" s="1053"/>
      <c r="J200" s="1053"/>
      <c r="K200" s="1075" t="s">
        <v>122</v>
      </c>
      <c r="L200" s="1075"/>
      <c r="M200" s="1075"/>
      <c r="N200" s="1075"/>
      <c r="O200" s="1075"/>
      <c r="P200" s="1075"/>
      <c r="Q200" s="1075"/>
      <c r="R200" s="1075"/>
      <c r="S200" s="1075"/>
      <c r="T200" s="1075"/>
      <c r="U200" s="1075"/>
      <c r="V200" s="1075"/>
      <c r="W200" s="1075"/>
      <c r="X200" s="1075"/>
      <c r="Y200" s="1075"/>
      <c r="Z200" s="1075"/>
      <c r="AA200" s="1075"/>
      <c r="AB200" s="1075"/>
      <c r="AC200" s="1494"/>
      <c r="AD200" s="1494"/>
      <c r="AE200" s="1494"/>
      <c r="AF200" s="1494"/>
      <c r="AG200" s="1494"/>
      <c r="AH200" s="1494"/>
      <c r="AI200" s="1494"/>
      <c r="AJ200" s="1494"/>
      <c r="AK200" s="1494"/>
      <c r="AL200" s="1494"/>
      <c r="AM200" s="1494"/>
      <c r="AN200" s="1494"/>
      <c r="AO200" s="1494"/>
      <c r="AP200" s="1494"/>
      <c r="AQ200" s="1494"/>
      <c r="AR200" s="1494"/>
      <c r="AS200" s="1494"/>
      <c r="AT200" s="1494"/>
      <c r="AU200" s="1494"/>
      <c r="AV200" s="1494"/>
      <c r="AW200" s="1494"/>
      <c r="AX200" s="1494"/>
      <c r="AY200" s="1494"/>
      <c r="AZ200" s="1494"/>
      <c r="BA200" s="1494"/>
      <c r="BB200" s="1494"/>
      <c r="BC200" s="1494"/>
      <c r="BD200" s="1494"/>
      <c r="BE200" s="1494"/>
      <c r="BF200" s="1494"/>
      <c r="BG200" s="1494"/>
      <c r="BH200" s="1494"/>
      <c r="BI200" s="1494"/>
      <c r="BJ200" s="1494"/>
      <c r="BK200" s="1023"/>
      <c r="BL200" s="1023"/>
      <c r="BM200" s="1023"/>
      <c r="BN200" s="1023"/>
      <c r="BO200" s="1023"/>
      <c r="BP200" s="1023"/>
      <c r="BQ200" s="1023"/>
      <c r="BR200" s="1023"/>
      <c r="BS200" s="1023"/>
      <c r="BT200" s="1023"/>
      <c r="BU200" s="1023"/>
      <c r="BV200" s="1023"/>
      <c r="BW200" s="1023"/>
      <c r="BX200" s="1023"/>
      <c r="BY200" s="1023"/>
      <c r="BZ200" s="1023"/>
      <c r="CA200" s="1023"/>
      <c r="CB200" s="1023"/>
      <c r="CC200" s="1023"/>
      <c r="CD200" s="1023"/>
      <c r="CE200" s="1023"/>
      <c r="CF200" s="1023"/>
      <c r="CG200" s="1023"/>
      <c r="CH200" s="1023"/>
      <c r="CI200" s="1023"/>
      <c r="CJ200" s="1023"/>
      <c r="CK200" s="1023"/>
      <c r="CL200" s="1023"/>
      <c r="CM200" s="1023"/>
      <c r="CN200" s="1023"/>
      <c r="CO200" s="1023"/>
      <c r="CP200" s="1023"/>
      <c r="CQ200" s="1023"/>
      <c r="CR200" s="1059"/>
      <c r="CS200" s="85"/>
      <c r="CT200" s="72"/>
      <c r="CU200" s="72"/>
      <c r="CV200" s="72"/>
      <c r="CW200" s="72"/>
    </row>
    <row r="201" spans="5:101" s="102" customFormat="1" ht="30" customHeight="1" thickBot="1" x14ac:dyDescent="0.25">
      <c r="E201" s="930"/>
      <c r="F201" s="931"/>
      <c r="G201" s="932"/>
      <c r="H201" s="1054"/>
      <c r="I201" s="1055"/>
      <c r="J201" s="1055"/>
      <c r="K201" s="938" t="s">
        <v>461</v>
      </c>
      <c r="L201" s="938"/>
      <c r="M201" s="938"/>
      <c r="N201" s="938"/>
      <c r="O201" s="938"/>
      <c r="P201" s="938"/>
      <c r="Q201" s="938"/>
      <c r="R201" s="938"/>
      <c r="S201" s="938"/>
      <c r="T201" s="938"/>
      <c r="U201" s="938"/>
      <c r="V201" s="938"/>
      <c r="W201" s="938"/>
      <c r="X201" s="938"/>
      <c r="Y201" s="938"/>
      <c r="Z201" s="938"/>
      <c r="AA201" s="938"/>
      <c r="AB201" s="938"/>
      <c r="AC201" s="1491"/>
      <c r="AD201" s="1491"/>
      <c r="AE201" s="1491"/>
      <c r="AF201" s="1491"/>
      <c r="AG201" s="1491"/>
      <c r="AH201" s="1491"/>
      <c r="AI201" s="1491"/>
      <c r="AJ201" s="1491"/>
      <c r="AK201" s="1491"/>
      <c r="AL201" s="1491"/>
      <c r="AM201" s="1491"/>
      <c r="AN201" s="1491"/>
      <c r="AO201" s="1491"/>
      <c r="AP201" s="1491"/>
      <c r="AQ201" s="1491"/>
      <c r="AR201" s="1491"/>
      <c r="AS201" s="1491"/>
      <c r="AT201" s="1491"/>
      <c r="AU201" s="1491"/>
      <c r="AV201" s="1491"/>
      <c r="AW201" s="1491"/>
      <c r="AX201" s="1491"/>
      <c r="AY201" s="1491"/>
      <c r="AZ201" s="1491"/>
      <c r="BA201" s="1491"/>
      <c r="BB201" s="1491"/>
      <c r="BC201" s="1491"/>
      <c r="BD201" s="1491"/>
      <c r="BE201" s="1491"/>
      <c r="BF201" s="1491"/>
      <c r="BG201" s="1491"/>
      <c r="BH201" s="1491"/>
      <c r="BI201" s="1491"/>
      <c r="BJ201" s="1491"/>
      <c r="BK201" s="1035" t="str">
        <f>IF(CV201=TRUE,IF(BK170="","",0),SUM(BK199:BK200))</f>
        <v/>
      </c>
      <c r="BL201" s="1035"/>
      <c r="BM201" s="1035"/>
      <c r="BN201" s="1035"/>
      <c r="BO201" s="1035"/>
      <c r="BP201" s="1035"/>
      <c r="BQ201" s="1035"/>
      <c r="BR201" s="1035"/>
      <c r="BS201" s="1035"/>
      <c r="BT201" s="1035"/>
      <c r="BU201" s="1035"/>
      <c r="BV201" s="1035"/>
      <c r="BW201" s="1035"/>
      <c r="BX201" s="1035"/>
      <c r="BY201" s="1035"/>
      <c r="BZ201" s="1035"/>
      <c r="CA201" s="1035"/>
      <c r="CB201" s="1035" t="str">
        <f>IF(CW201=TRUE,IF(CB170="","",0),SUM(CB199:CB200))</f>
        <v/>
      </c>
      <c r="CC201" s="1035"/>
      <c r="CD201" s="1035"/>
      <c r="CE201" s="1035"/>
      <c r="CF201" s="1035"/>
      <c r="CG201" s="1035"/>
      <c r="CH201" s="1035"/>
      <c r="CI201" s="1035"/>
      <c r="CJ201" s="1035"/>
      <c r="CK201" s="1035"/>
      <c r="CL201" s="1035"/>
      <c r="CM201" s="1035"/>
      <c r="CN201" s="1035"/>
      <c r="CO201" s="1035"/>
      <c r="CP201" s="1035"/>
      <c r="CQ201" s="1035"/>
      <c r="CR201" s="1073"/>
      <c r="CS201" s="85"/>
      <c r="CT201" s="72"/>
      <c r="CU201" s="72"/>
      <c r="CV201" s="72" t="b">
        <f>AND(BK199="",BK200="")</f>
        <v>1</v>
      </c>
      <c r="CW201" s="72" t="b">
        <f>AND(CB199="",CB200="")</f>
        <v>1</v>
      </c>
    </row>
    <row r="202" spans="5:101" s="102" customFormat="1" ht="54.9" customHeight="1" thickTop="1" thickBot="1" x14ac:dyDescent="0.25">
      <c r="E202" s="933"/>
      <c r="F202" s="934"/>
      <c r="G202" s="935"/>
      <c r="H202" s="941" t="s">
        <v>473</v>
      </c>
      <c r="I202" s="942"/>
      <c r="J202" s="942"/>
      <c r="K202" s="942"/>
      <c r="L202" s="942"/>
      <c r="M202" s="942"/>
      <c r="N202" s="942"/>
      <c r="O202" s="942"/>
      <c r="P202" s="942"/>
      <c r="Q202" s="942"/>
      <c r="R202" s="942"/>
      <c r="S202" s="942"/>
      <c r="T202" s="942"/>
      <c r="U202" s="942"/>
      <c r="V202" s="942"/>
      <c r="W202" s="942"/>
      <c r="X202" s="942"/>
      <c r="Y202" s="942"/>
      <c r="Z202" s="942"/>
      <c r="AA202" s="942"/>
      <c r="AB202" s="942"/>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033" t="str">
        <f>IF(CV202=TRUE,"",IF(BK198="",0-BK201,IF(BK201="",BK198-0,BK198-BK201)))</f>
        <v/>
      </c>
      <c r="BL202" s="1033"/>
      <c r="BM202" s="1033"/>
      <c r="BN202" s="1033"/>
      <c r="BO202" s="1033"/>
      <c r="BP202" s="1033"/>
      <c r="BQ202" s="1033"/>
      <c r="BR202" s="1033"/>
      <c r="BS202" s="1033"/>
      <c r="BT202" s="1033"/>
      <c r="BU202" s="1033"/>
      <c r="BV202" s="1033"/>
      <c r="BW202" s="1033"/>
      <c r="BX202" s="1033"/>
      <c r="BY202" s="1033"/>
      <c r="BZ202" s="1033"/>
      <c r="CA202" s="1033"/>
      <c r="CB202" s="1033" t="str">
        <f>IF(CW202=TRUE,"",IF(CB198="",0-CB201,IF(CB201="",CB198-0,CB198-CB201)))</f>
        <v/>
      </c>
      <c r="CC202" s="1033"/>
      <c r="CD202" s="1033"/>
      <c r="CE202" s="1033"/>
      <c r="CF202" s="1033"/>
      <c r="CG202" s="1033"/>
      <c r="CH202" s="1033"/>
      <c r="CI202" s="1033"/>
      <c r="CJ202" s="1033"/>
      <c r="CK202" s="1033"/>
      <c r="CL202" s="1033"/>
      <c r="CM202" s="1033"/>
      <c r="CN202" s="1033"/>
      <c r="CO202" s="1033"/>
      <c r="CP202" s="1033"/>
      <c r="CQ202" s="1033"/>
      <c r="CR202" s="1037"/>
      <c r="CS202" s="85"/>
      <c r="CT202" s="72"/>
      <c r="CU202" s="72"/>
      <c r="CV202" s="72" t="b">
        <f>AND(BK194="",BK195="",BK196="",BK197="",BK199="",BK200="")</f>
        <v>1</v>
      </c>
      <c r="CW202" s="72" t="b">
        <f>AND(CB194="",CB195="",CB196="",CB197="",CB199="",CB200="")</f>
        <v>1</v>
      </c>
    </row>
    <row r="203" spans="5:101" s="6" customFormat="1" ht="8.1" customHeight="1" thickTop="1" thickBot="1" x14ac:dyDescent="0.35">
      <c r="E203" s="21"/>
      <c r="W203"/>
      <c r="X203"/>
      <c r="AC203" s="58"/>
      <c r="AD203" s="59"/>
      <c r="AE203" s="59"/>
      <c r="AF203" s="59"/>
      <c r="AG203" s="56"/>
      <c r="AH203" s="56"/>
      <c r="AI203" s="56"/>
      <c r="AJ203" s="56"/>
      <c r="AK203" s="56"/>
      <c r="AL203" s="56"/>
      <c r="AM203" s="56"/>
      <c r="AN203" s="56"/>
      <c r="AO203" s="56"/>
      <c r="AP203" s="56"/>
      <c r="AQ203" s="56"/>
      <c r="AR203" s="56"/>
      <c r="AS203" s="56"/>
      <c r="AT203" s="58"/>
      <c r="AU203" s="56"/>
      <c r="AV203" s="56"/>
      <c r="AW203" s="56"/>
      <c r="AX203" s="56"/>
      <c r="AY203" s="56"/>
      <c r="AZ203" s="56"/>
      <c r="BA203" s="56"/>
      <c r="BB203" s="56"/>
      <c r="BC203" s="56"/>
      <c r="BD203" s="56"/>
      <c r="BE203" s="56"/>
      <c r="BF203" s="56"/>
      <c r="BG203" s="56"/>
      <c r="BH203" s="56"/>
      <c r="BI203" s="56"/>
      <c r="BJ203" s="56"/>
      <c r="BK203" s="148"/>
      <c r="BL203" s="146"/>
      <c r="BM203" s="146"/>
      <c r="BN203" s="146"/>
      <c r="BO203" s="146"/>
      <c r="BP203" s="146"/>
      <c r="BQ203" s="146"/>
      <c r="BR203" s="146"/>
      <c r="BS203" s="146"/>
      <c r="BT203" s="146"/>
      <c r="BU203" s="146"/>
      <c r="BV203" s="146"/>
      <c r="BW203" s="146"/>
      <c r="BX203" s="146"/>
      <c r="BY203" s="146"/>
      <c r="BZ203" s="146"/>
      <c r="CA203" s="146"/>
      <c r="CB203" s="148"/>
      <c r="CC203" s="146"/>
      <c r="CD203" s="146"/>
      <c r="CE203" s="146"/>
      <c r="CF203" s="146"/>
      <c r="CG203" s="146"/>
      <c r="CH203" s="146"/>
      <c r="CI203" s="146"/>
      <c r="CJ203" s="146"/>
      <c r="CK203" s="146"/>
      <c r="CL203" s="146"/>
      <c r="CM203" s="146"/>
      <c r="CN203" s="146"/>
      <c r="CO203" s="146"/>
      <c r="CP203" s="146"/>
      <c r="CQ203" s="146"/>
      <c r="CR203" s="146"/>
      <c r="CS203" s="93"/>
      <c r="CT203" s="72"/>
      <c r="CU203" s="72"/>
      <c r="CV203" s="72"/>
      <c r="CW203" s="72"/>
    </row>
    <row r="204" spans="5:101" s="23" customFormat="1" ht="39.9" customHeight="1" thickTop="1" thickBot="1" x14ac:dyDescent="0.25">
      <c r="E204" s="1041" t="s">
        <v>474</v>
      </c>
      <c r="F204" s="1042"/>
      <c r="G204" s="1042"/>
      <c r="H204" s="1042"/>
      <c r="I204" s="1042"/>
      <c r="J204" s="1042"/>
      <c r="K204" s="1042"/>
      <c r="L204" s="1042"/>
      <c r="M204" s="1042"/>
      <c r="N204" s="1042"/>
      <c r="O204" s="1042"/>
      <c r="P204" s="1042"/>
      <c r="Q204" s="1042"/>
      <c r="R204" s="1042"/>
      <c r="S204" s="1042"/>
      <c r="T204" s="1042"/>
      <c r="U204" s="1042"/>
      <c r="V204" s="1042"/>
      <c r="W204" s="1042"/>
      <c r="X204" s="1042"/>
      <c r="Y204" s="1042"/>
      <c r="Z204" s="1042"/>
      <c r="AA204" s="1042"/>
      <c r="AB204" s="1043"/>
      <c r="AC204" s="1500"/>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064" t="str">
        <f>IF(CV204=TRUE,"",SUM(BK184,BK192,BK202))</f>
        <v/>
      </c>
      <c r="BL204" s="1064"/>
      <c r="BM204" s="1064"/>
      <c r="BN204" s="1064"/>
      <c r="BO204" s="1064"/>
      <c r="BP204" s="1064"/>
      <c r="BQ204" s="1064"/>
      <c r="BR204" s="1064"/>
      <c r="BS204" s="1064"/>
      <c r="BT204" s="1064"/>
      <c r="BU204" s="1064"/>
      <c r="BV204" s="1064"/>
      <c r="BW204" s="1064"/>
      <c r="BX204" s="1064"/>
      <c r="BY204" s="1064"/>
      <c r="BZ204" s="1064"/>
      <c r="CA204" s="1064"/>
      <c r="CB204" s="1064" t="str">
        <f>IF(CW204=TRUE,"",SUM(CB184,CB192,CB202))</f>
        <v/>
      </c>
      <c r="CC204" s="1064"/>
      <c r="CD204" s="1064"/>
      <c r="CE204" s="1064"/>
      <c r="CF204" s="1064"/>
      <c r="CG204" s="1064"/>
      <c r="CH204" s="1064"/>
      <c r="CI204" s="1064"/>
      <c r="CJ204" s="1064"/>
      <c r="CK204" s="1064"/>
      <c r="CL204" s="1064"/>
      <c r="CM204" s="1064"/>
      <c r="CN204" s="1064"/>
      <c r="CO204" s="1064"/>
      <c r="CP204" s="1064"/>
      <c r="CQ204" s="1064"/>
      <c r="CR204" s="1065"/>
      <c r="CS204" s="94"/>
      <c r="CT204" s="72"/>
      <c r="CU204" s="72"/>
      <c r="CV204" s="72" t="b">
        <f>AND(BK184="",BK192="",BK202="")</f>
        <v>1</v>
      </c>
      <c r="CW204" s="72" t="b">
        <f>AND(CB184="",CB192="",CB202="")</f>
        <v>1</v>
      </c>
    </row>
    <row r="205" spans="5:101" s="5" customFormat="1" ht="39.9" customHeight="1" thickBot="1" x14ac:dyDescent="0.25">
      <c r="E205" s="1044" t="s">
        <v>102</v>
      </c>
      <c r="F205" s="1045"/>
      <c r="G205" s="1045"/>
      <c r="H205" s="1045"/>
      <c r="I205" s="1045"/>
      <c r="J205" s="1045"/>
      <c r="K205" s="1045"/>
      <c r="L205" s="1045"/>
      <c r="M205" s="1045"/>
      <c r="N205" s="1045"/>
      <c r="O205" s="1045"/>
      <c r="P205" s="1045"/>
      <c r="Q205" s="1045"/>
      <c r="R205" s="1045"/>
      <c r="S205" s="1045"/>
      <c r="T205" s="1045"/>
      <c r="U205" s="1045"/>
      <c r="V205" s="1045"/>
      <c r="W205" s="1045"/>
      <c r="X205" s="1045"/>
      <c r="Y205" s="1045"/>
      <c r="Z205" s="1045"/>
      <c r="AA205" s="1045"/>
      <c r="AB205" s="1046"/>
      <c r="AC205" s="1497"/>
      <c r="AD205" s="1498"/>
      <c r="AE205" s="1498"/>
      <c r="AF205" s="1498"/>
      <c r="AG205" s="1498"/>
      <c r="AH205" s="1498"/>
      <c r="AI205" s="1498"/>
      <c r="AJ205" s="1498"/>
      <c r="AK205" s="1498"/>
      <c r="AL205" s="1498"/>
      <c r="AM205" s="1498"/>
      <c r="AN205" s="1498"/>
      <c r="AO205" s="1498"/>
      <c r="AP205" s="1498"/>
      <c r="AQ205" s="1498"/>
      <c r="AR205" s="1498"/>
      <c r="AS205" s="1498"/>
      <c r="AT205" s="1498"/>
      <c r="AU205" s="1498"/>
      <c r="AV205" s="1498"/>
      <c r="AW205" s="1498"/>
      <c r="AX205" s="1498"/>
      <c r="AY205" s="1498"/>
      <c r="AZ205" s="1498"/>
      <c r="BA205" s="1498"/>
      <c r="BB205" s="1498"/>
      <c r="BC205" s="1498"/>
      <c r="BD205" s="1498"/>
      <c r="BE205" s="1498"/>
      <c r="BF205" s="1498"/>
      <c r="BG205" s="1498"/>
      <c r="BH205" s="1498"/>
      <c r="BI205" s="1498"/>
      <c r="BJ205" s="1498"/>
      <c r="BK205" s="1066"/>
      <c r="BL205" s="1066"/>
      <c r="BM205" s="1066"/>
      <c r="BN205" s="1066"/>
      <c r="BO205" s="1066"/>
      <c r="BP205" s="1066"/>
      <c r="BQ205" s="1066"/>
      <c r="BR205" s="1066"/>
      <c r="BS205" s="1066"/>
      <c r="BT205" s="1066"/>
      <c r="BU205" s="1066"/>
      <c r="BV205" s="1066"/>
      <c r="BW205" s="1066"/>
      <c r="BX205" s="1066"/>
      <c r="BY205" s="1066"/>
      <c r="BZ205" s="1066"/>
      <c r="CA205" s="1066"/>
      <c r="CB205" s="1066"/>
      <c r="CC205" s="1066"/>
      <c r="CD205" s="1066"/>
      <c r="CE205" s="1066"/>
      <c r="CF205" s="1066"/>
      <c r="CG205" s="1066"/>
      <c r="CH205" s="1066"/>
      <c r="CI205" s="1066"/>
      <c r="CJ205" s="1066"/>
      <c r="CK205" s="1066"/>
      <c r="CL205" s="1066"/>
      <c r="CM205" s="1066"/>
      <c r="CN205" s="1066"/>
      <c r="CO205" s="1066"/>
      <c r="CP205" s="1066"/>
      <c r="CQ205" s="1066"/>
      <c r="CR205" s="1067"/>
      <c r="CS205" s="85"/>
      <c r="CT205" s="72"/>
      <c r="CU205" s="72"/>
      <c r="CV205" s="72"/>
      <c r="CW205" s="72"/>
    </row>
    <row r="206" spans="5:101" s="5" customFormat="1" ht="39.9" customHeight="1" thickBot="1" x14ac:dyDescent="0.25">
      <c r="E206" s="1047" t="s">
        <v>475</v>
      </c>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9"/>
      <c r="AC206" s="1505"/>
      <c r="AD206" s="1506"/>
      <c r="AE206" s="1506"/>
      <c r="AF206" s="1506"/>
      <c r="AG206" s="1506"/>
      <c r="AH206" s="1506"/>
      <c r="AI206" s="1506"/>
      <c r="AJ206" s="1506"/>
      <c r="AK206" s="1506"/>
      <c r="AL206" s="1506"/>
      <c r="AM206" s="1506"/>
      <c r="AN206" s="1506"/>
      <c r="AO206" s="1506"/>
      <c r="AP206" s="1506"/>
      <c r="AQ206" s="1506"/>
      <c r="AR206" s="1506"/>
      <c r="AS206" s="1506"/>
      <c r="AT206" s="1507"/>
      <c r="AU206" s="1507"/>
      <c r="AV206" s="1507"/>
      <c r="AW206" s="1507"/>
      <c r="AX206" s="1507"/>
      <c r="AY206" s="1507"/>
      <c r="AZ206" s="1507"/>
      <c r="BA206" s="1507"/>
      <c r="BB206" s="1507"/>
      <c r="BC206" s="1507"/>
      <c r="BD206" s="1507"/>
      <c r="BE206" s="1507"/>
      <c r="BF206" s="1507"/>
      <c r="BG206" s="1507"/>
      <c r="BH206" s="1507"/>
      <c r="BI206" s="1507"/>
      <c r="BJ206" s="1507"/>
      <c r="BK206" s="1068" t="str">
        <f>IF(CV206=TRUE,"",SUM(BK204:BK205))</f>
        <v/>
      </c>
      <c r="BL206" s="1068"/>
      <c r="BM206" s="1068"/>
      <c r="BN206" s="1068"/>
      <c r="BO206" s="1068"/>
      <c r="BP206" s="1068"/>
      <c r="BQ206" s="1068"/>
      <c r="BR206" s="1068"/>
      <c r="BS206" s="1068"/>
      <c r="BT206" s="1068"/>
      <c r="BU206" s="1068"/>
      <c r="BV206" s="1068"/>
      <c r="BW206" s="1068"/>
      <c r="BX206" s="1068"/>
      <c r="BY206" s="1068"/>
      <c r="BZ206" s="1068"/>
      <c r="CA206" s="1068"/>
      <c r="CB206" s="1068" t="str">
        <f>IF(CW206=TRUE,"",SUM(CB204:CB205))</f>
        <v/>
      </c>
      <c r="CC206" s="1068"/>
      <c r="CD206" s="1068"/>
      <c r="CE206" s="1068"/>
      <c r="CF206" s="1068"/>
      <c r="CG206" s="1068"/>
      <c r="CH206" s="1068"/>
      <c r="CI206" s="1068"/>
      <c r="CJ206" s="1068"/>
      <c r="CK206" s="1068"/>
      <c r="CL206" s="1068"/>
      <c r="CM206" s="1068"/>
      <c r="CN206" s="1068"/>
      <c r="CO206" s="1068"/>
      <c r="CP206" s="1068"/>
      <c r="CQ206" s="1068"/>
      <c r="CR206" s="1069"/>
      <c r="CS206" s="85"/>
      <c r="CT206" s="72"/>
      <c r="CU206" s="72"/>
      <c r="CV206" s="72" t="b">
        <f>AND(BK204="",BK205="")</f>
        <v>1</v>
      </c>
      <c r="CW206" s="72" t="b">
        <f>AND(CB204="",CB205="")</f>
        <v>1</v>
      </c>
    </row>
    <row r="207" spans="5:101" s="102" customFormat="1" ht="39.9" customHeight="1" thickBot="1" x14ac:dyDescent="0.25">
      <c r="E207" s="1044" t="s">
        <v>114</v>
      </c>
      <c r="F207" s="1045"/>
      <c r="G207" s="1045"/>
      <c r="H207" s="1045"/>
      <c r="I207" s="1045"/>
      <c r="J207" s="1045"/>
      <c r="K207" s="1045"/>
      <c r="L207" s="1045"/>
      <c r="M207" s="1045"/>
      <c r="N207" s="1045"/>
      <c r="O207" s="1045"/>
      <c r="P207" s="1045"/>
      <c r="Q207" s="1045"/>
      <c r="R207" s="1045"/>
      <c r="S207" s="1045"/>
      <c r="T207" s="1045"/>
      <c r="U207" s="1045"/>
      <c r="V207" s="1045"/>
      <c r="W207" s="1045"/>
      <c r="X207" s="1045"/>
      <c r="Y207" s="1045"/>
      <c r="Z207" s="1045"/>
      <c r="AA207" s="1045"/>
      <c r="AB207" s="1046"/>
      <c r="AC207" s="1497"/>
      <c r="AD207" s="1498"/>
      <c r="AE207" s="1498"/>
      <c r="AF207" s="1498"/>
      <c r="AG207" s="1498"/>
      <c r="AH207" s="1498"/>
      <c r="AI207" s="1498"/>
      <c r="AJ207" s="1498"/>
      <c r="AK207" s="1498"/>
      <c r="AL207" s="1498"/>
      <c r="AM207" s="1498"/>
      <c r="AN207" s="1498"/>
      <c r="AO207" s="1498"/>
      <c r="AP207" s="1498"/>
      <c r="AQ207" s="1498"/>
      <c r="AR207" s="1498"/>
      <c r="AS207" s="1499"/>
      <c r="AT207" s="20"/>
      <c r="CA207" s="19"/>
      <c r="CR207" s="19"/>
      <c r="CS207" s="85"/>
      <c r="CT207" s="73"/>
      <c r="CU207" s="73"/>
      <c r="CV207" s="73"/>
      <c r="CW207" s="73"/>
    </row>
    <row r="208" spans="5:101" s="102" customFormat="1" ht="39.9" customHeight="1" thickBot="1" x14ac:dyDescent="0.25">
      <c r="E208" s="1044" t="s">
        <v>115</v>
      </c>
      <c r="F208" s="1045"/>
      <c r="G208" s="1045"/>
      <c r="H208" s="1045"/>
      <c r="I208" s="1045"/>
      <c r="J208" s="1045"/>
      <c r="K208" s="1045"/>
      <c r="L208" s="1045"/>
      <c r="M208" s="1045"/>
      <c r="N208" s="1045"/>
      <c r="O208" s="1045"/>
      <c r="P208" s="1045"/>
      <c r="Q208" s="1045"/>
      <c r="R208" s="1045"/>
      <c r="S208" s="1045"/>
      <c r="T208" s="1045"/>
      <c r="U208" s="1045"/>
      <c r="V208" s="1045"/>
      <c r="W208" s="1045"/>
      <c r="X208" s="1045"/>
      <c r="Y208" s="1045"/>
      <c r="Z208" s="1045"/>
      <c r="AA208" s="1045"/>
      <c r="AB208" s="1046"/>
      <c r="AC208" s="1497"/>
      <c r="AD208" s="1498"/>
      <c r="AE208" s="1498"/>
      <c r="AF208" s="1498"/>
      <c r="AG208" s="1498"/>
      <c r="AH208" s="1498"/>
      <c r="AI208" s="1498"/>
      <c r="AJ208" s="1498"/>
      <c r="AK208" s="1498"/>
      <c r="AL208" s="1498"/>
      <c r="AM208" s="1498"/>
      <c r="AN208" s="1498"/>
      <c r="AO208" s="1498"/>
      <c r="AP208" s="1498"/>
      <c r="AQ208" s="1498"/>
      <c r="AR208" s="1498"/>
      <c r="AS208" s="1499"/>
      <c r="AT208" s="20"/>
      <c r="BK208" s="1063" t="s">
        <v>477</v>
      </c>
      <c r="BL208" s="1063"/>
      <c r="BM208" s="1063"/>
      <c r="BN208" s="1063"/>
      <c r="BO208" s="1063"/>
      <c r="BP208" s="1063"/>
      <c r="BQ208" s="1063"/>
      <c r="BR208" s="1063"/>
      <c r="BS208" s="1063"/>
      <c r="BT208" s="1063"/>
      <c r="BU208" s="1063"/>
      <c r="BV208" s="1063"/>
      <c r="BW208" s="1063"/>
      <c r="BX208" s="1063"/>
      <c r="BY208" s="1063"/>
      <c r="BZ208" s="1063"/>
      <c r="CA208" s="1063"/>
      <c r="CB208" s="1165"/>
      <c r="CC208" s="1165"/>
      <c r="CD208" s="1165"/>
      <c r="CE208" s="1165"/>
      <c r="CF208" s="1165"/>
      <c r="CG208" s="1165"/>
      <c r="CH208" s="1165"/>
      <c r="CI208" s="1165"/>
      <c r="CJ208" s="1165"/>
      <c r="CK208" s="1165"/>
      <c r="CL208" s="1165"/>
      <c r="CM208" s="1165"/>
      <c r="CN208" s="1165"/>
      <c r="CO208" s="1165"/>
      <c r="CP208" s="1165"/>
      <c r="CQ208" s="1165"/>
      <c r="CR208" s="1165"/>
      <c r="CS208" s="85"/>
      <c r="CT208" s="71"/>
      <c r="CU208" s="71"/>
      <c r="CV208" s="71"/>
      <c r="CW208" s="71"/>
    </row>
    <row r="209" spans="1:101" s="102" customFormat="1" ht="39.9" customHeight="1" thickBot="1" x14ac:dyDescent="0.25">
      <c r="E209" s="1157" t="s">
        <v>476</v>
      </c>
      <c r="F209" s="1158"/>
      <c r="G209" s="1158"/>
      <c r="H209" s="1158"/>
      <c r="I209" s="1158"/>
      <c r="J209" s="1158"/>
      <c r="K209" s="1158"/>
      <c r="L209" s="1158"/>
      <c r="M209" s="1158"/>
      <c r="N209" s="1158"/>
      <c r="O209" s="1158"/>
      <c r="P209" s="1158"/>
      <c r="Q209" s="1158"/>
      <c r="R209" s="1158"/>
      <c r="S209" s="1158"/>
      <c r="T209" s="1158"/>
      <c r="U209" s="1158"/>
      <c r="V209" s="1158"/>
      <c r="W209" s="1158"/>
      <c r="X209" s="1158"/>
      <c r="Y209" s="1158"/>
      <c r="Z209" s="1158"/>
      <c r="AA209" s="1158"/>
      <c r="AB209" s="1159"/>
      <c r="AC209" s="1511"/>
      <c r="AD209" s="1507"/>
      <c r="AE209" s="1507"/>
      <c r="AF209" s="1507"/>
      <c r="AG209" s="1507"/>
      <c r="AH209" s="1507"/>
      <c r="AI209" s="1507"/>
      <c r="AJ209" s="1507"/>
      <c r="AK209" s="1507"/>
      <c r="AL209" s="1507"/>
      <c r="AM209" s="1507"/>
      <c r="AN209" s="1507"/>
      <c r="AO209" s="1507"/>
      <c r="AP209" s="1507"/>
      <c r="AQ209" s="1507"/>
      <c r="AR209" s="1507"/>
      <c r="AS209" s="1512"/>
      <c r="AT209" s="20"/>
      <c r="BK209" s="1063"/>
      <c r="BL209" s="1063"/>
      <c r="BM209" s="1063"/>
      <c r="BN209" s="1063"/>
      <c r="BO209" s="1063"/>
      <c r="BP209" s="1063"/>
      <c r="BQ209" s="1063"/>
      <c r="BR209" s="1063"/>
      <c r="BS209" s="1063"/>
      <c r="BT209" s="1063"/>
      <c r="BU209" s="1063"/>
      <c r="BV209" s="1063"/>
      <c r="BW209" s="1063"/>
      <c r="BX209" s="1063"/>
      <c r="BY209" s="1063"/>
      <c r="BZ209" s="1063"/>
      <c r="CA209" s="1063"/>
      <c r="CB209" s="1165"/>
      <c r="CC209" s="1165"/>
      <c r="CD209" s="1165"/>
      <c r="CE209" s="1165"/>
      <c r="CF209" s="1165"/>
      <c r="CG209" s="1165"/>
      <c r="CH209" s="1165"/>
      <c r="CI209" s="1165"/>
      <c r="CJ209" s="1165"/>
      <c r="CK209" s="1165"/>
      <c r="CL209" s="1165"/>
      <c r="CM209" s="1165"/>
      <c r="CN209" s="1165"/>
      <c r="CO209" s="1165"/>
      <c r="CP209" s="1165"/>
      <c r="CQ209" s="1165"/>
      <c r="CR209" s="1165"/>
      <c r="CS209" s="85"/>
      <c r="CT209" s="72"/>
      <c r="CU209" s="71"/>
      <c r="CV209" s="71"/>
      <c r="CW209" s="71"/>
    </row>
    <row r="210" spans="1:101" s="102" customFormat="1" ht="15" customHeight="1" thickTop="1" x14ac:dyDescent="0.2">
      <c r="E210" s="2"/>
      <c r="J210" s="29"/>
      <c r="L210" s="22"/>
      <c r="M210" s="22"/>
      <c r="N210" s="22"/>
      <c r="P210" s="6"/>
      <c r="T210"/>
      <c r="U210"/>
      <c r="V210"/>
      <c r="W210"/>
      <c r="X210"/>
      <c r="AC210"/>
      <c r="AD210"/>
      <c r="AE210"/>
      <c r="AF210"/>
      <c r="BK210" s="1203" t="str">
        <f>IF(調査票1校目2校目!BI365=1,"",BR68)</f>
        <v/>
      </c>
      <c r="BL210" s="1203"/>
      <c r="BM210" s="1203"/>
      <c r="BN210" s="1203"/>
      <c r="BO210" s="1203"/>
      <c r="BP210" s="1203"/>
      <c r="BQ210" s="1203"/>
      <c r="BR210" s="1203"/>
      <c r="BS210" s="1203"/>
      <c r="BT210" s="1203"/>
      <c r="BU210" s="1203"/>
      <c r="BV210" s="1203"/>
      <c r="BW210" s="1203"/>
      <c r="BX210" s="1203"/>
      <c r="BY210" s="1203"/>
      <c r="BZ210" s="1203"/>
      <c r="CA210" s="1203"/>
      <c r="CC210" s="379" t="str">
        <f>調査票1校目2校目!CC210</f>
        <v>20240220GA</v>
      </c>
      <c r="CD210" s="379"/>
      <c r="CE210" s="379"/>
      <c r="CF210" s="379"/>
      <c r="CG210" s="379"/>
      <c r="CH210" s="379"/>
      <c r="CI210" s="379"/>
      <c r="CJ210" s="379"/>
      <c r="CK210" s="379"/>
      <c r="CL210" s="379"/>
      <c r="CM210" s="379"/>
      <c r="CN210" s="379"/>
      <c r="CO210" s="379"/>
      <c r="CP210" s="379"/>
      <c r="CQ210" s="379"/>
      <c r="CR210"/>
      <c r="CS210" s="85"/>
      <c r="CT210" s="68"/>
      <c r="CU210" s="68"/>
      <c r="CV210" s="68"/>
      <c r="CW210" s="74"/>
    </row>
    <row r="211" spans="1:101" x14ac:dyDescent="0.2">
      <c r="A211" s="76"/>
      <c r="B211" s="76"/>
      <c r="C211" s="76"/>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S211" s="76"/>
      <c r="CT211" s="76"/>
      <c r="CU211" s="76"/>
      <c r="CV211" s="76"/>
      <c r="CW211" s="76"/>
    </row>
    <row r="212" spans="1:101" x14ac:dyDescent="0.2">
      <c r="A212" s="76"/>
      <c r="B212" s="76"/>
      <c r="C212" s="76"/>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s="76"/>
      <c r="CT212" s="76"/>
      <c r="CU212" s="76"/>
      <c r="CV212" s="76"/>
      <c r="CW212" s="76"/>
    </row>
    <row r="213" spans="1:101" customFormat="1" x14ac:dyDescent="0.2"/>
    <row r="214" spans="1:101" customFormat="1" x14ac:dyDescent="0.2"/>
    <row r="215" spans="1:101" customFormat="1" x14ac:dyDescent="0.2"/>
    <row r="216" spans="1:101" customFormat="1" x14ac:dyDescent="0.2"/>
    <row r="217" spans="1:101" customFormat="1" x14ac:dyDescent="0.2"/>
    <row r="218" spans="1:101" customFormat="1" x14ac:dyDescent="0.2"/>
    <row r="219" spans="1:101" customFormat="1" x14ac:dyDescent="0.2"/>
    <row r="220" spans="1:101" customFormat="1" x14ac:dyDescent="0.2"/>
    <row r="221" spans="1:101" customFormat="1" x14ac:dyDescent="0.2"/>
    <row r="222" spans="1:101" customFormat="1" x14ac:dyDescent="0.2"/>
    <row r="223" spans="1:101" customFormat="1" x14ac:dyDescent="0.2"/>
    <row r="224" spans="1:10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sheetData>
  <sheetProtection sheet="1" objects="1" scenarios="1"/>
  <dataConsolidate/>
  <mergeCells count="857">
    <mergeCell ref="BZ74:CR74"/>
    <mergeCell ref="BZ121:CR121"/>
    <mergeCell ref="BZ166:CR166"/>
    <mergeCell ref="AT196:BJ196"/>
    <mergeCell ref="AC197:AS197"/>
    <mergeCell ref="AT197:BJ197"/>
    <mergeCell ref="BK210:CA210"/>
    <mergeCell ref="CC210:CQ210"/>
    <mergeCell ref="E208:AB208"/>
    <mergeCell ref="AC208:AS208"/>
    <mergeCell ref="BK208:CA209"/>
    <mergeCell ref="CB208:CR209"/>
    <mergeCell ref="E209:AB209"/>
    <mergeCell ref="AC209:AS209"/>
    <mergeCell ref="E206:AB206"/>
    <mergeCell ref="AC206:AS206"/>
    <mergeCell ref="AT206:BJ206"/>
    <mergeCell ref="BK206:CA206"/>
    <mergeCell ref="CB206:CR206"/>
    <mergeCell ref="E207:AB207"/>
    <mergeCell ref="AC207:AS207"/>
    <mergeCell ref="E204:AB204"/>
    <mergeCell ref="AC204:AS204"/>
    <mergeCell ref="AT204:BJ204"/>
    <mergeCell ref="BK204:CA204"/>
    <mergeCell ref="CB204:CR204"/>
    <mergeCell ref="E205:AB205"/>
    <mergeCell ref="AC205:AS205"/>
    <mergeCell ref="AT205:BJ205"/>
    <mergeCell ref="BK205:CA205"/>
    <mergeCell ref="CB205:CR205"/>
    <mergeCell ref="K201:AB201"/>
    <mergeCell ref="AC201:AS201"/>
    <mergeCell ref="AT201:BJ201"/>
    <mergeCell ref="BK201:CA201"/>
    <mergeCell ref="CB201:CR201"/>
    <mergeCell ref="H202:AB202"/>
    <mergeCell ref="AC202:AS202"/>
    <mergeCell ref="AT202:BJ202"/>
    <mergeCell ref="BK202:CA202"/>
    <mergeCell ref="CB202:CR202"/>
    <mergeCell ref="H199:J201"/>
    <mergeCell ref="E194:G202"/>
    <mergeCell ref="H194:J198"/>
    <mergeCell ref="AC195:AS195"/>
    <mergeCell ref="AT195:BJ195"/>
    <mergeCell ref="BK195:CA195"/>
    <mergeCell ref="CB195:CR195"/>
    <mergeCell ref="K197:AB197"/>
    <mergeCell ref="BK197:CA197"/>
    <mergeCell ref="CB197:CR197"/>
    <mergeCell ref="CB199:CR199"/>
    <mergeCell ref="K200:AB200"/>
    <mergeCell ref="AC200:AS200"/>
    <mergeCell ref="AT200:BJ200"/>
    <mergeCell ref="BK200:CA200"/>
    <mergeCell ref="CB200:CR200"/>
    <mergeCell ref="K198:AB198"/>
    <mergeCell ref="AC198:AS198"/>
    <mergeCell ref="AT198:BJ198"/>
    <mergeCell ref="BK198:CA198"/>
    <mergeCell ref="CB198:CR198"/>
    <mergeCell ref="K199:AB199"/>
    <mergeCell ref="AC199:AS199"/>
    <mergeCell ref="AT199:BJ199"/>
    <mergeCell ref="BK199:CA199"/>
    <mergeCell ref="CB192:CR192"/>
    <mergeCell ref="K196:AB196"/>
    <mergeCell ref="BK196:CA196"/>
    <mergeCell ref="CB196:CR196"/>
    <mergeCell ref="CB189:CR189"/>
    <mergeCell ref="K190:AB190"/>
    <mergeCell ref="AC190:AS190"/>
    <mergeCell ref="AT190:BJ190"/>
    <mergeCell ref="K194:AB194"/>
    <mergeCell ref="AC194:AS194"/>
    <mergeCell ref="AT194:BJ194"/>
    <mergeCell ref="BK190:CA190"/>
    <mergeCell ref="CB190:CR190"/>
    <mergeCell ref="K191:AB191"/>
    <mergeCell ref="AC191:AS191"/>
    <mergeCell ref="AT191:BJ191"/>
    <mergeCell ref="BK191:CA191"/>
    <mergeCell ref="CB191:CR191"/>
    <mergeCell ref="BK194:CA194"/>
    <mergeCell ref="CB194:CR194"/>
    <mergeCell ref="K195:AB195"/>
    <mergeCell ref="AC196:AS196"/>
    <mergeCell ref="AC192:AS192"/>
    <mergeCell ref="CB184:CR184"/>
    <mergeCell ref="H179:J183"/>
    <mergeCell ref="CB186:CR186"/>
    <mergeCell ref="K187:AB187"/>
    <mergeCell ref="AC187:AS187"/>
    <mergeCell ref="AT187:BJ187"/>
    <mergeCell ref="BK187:CA187"/>
    <mergeCell ref="CB187:CR187"/>
    <mergeCell ref="CB188:CR188"/>
    <mergeCell ref="CB181:CR181"/>
    <mergeCell ref="K182:AB182"/>
    <mergeCell ref="AC182:AS182"/>
    <mergeCell ref="AT182:BJ182"/>
    <mergeCell ref="BK182:CA182"/>
    <mergeCell ref="CB182:CR182"/>
    <mergeCell ref="K183:AB183"/>
    <mergeCell ref="AC183:AS183"/>
    <mergeCell ref="AT183:BJ183"/>
    <mergeCell ref="BK183:CA183"/>
    <mergeCell ref="CB183:CR183"/>
    <mergeCell ref="AC181:AS181"/>
    <mergeCell ref="AT181:BJ181"/>
    <mergeCell ref="E186:G192"/>
    <mergeCell ref="H186:J188"/>
    <mergeCell ref="K186:AB186"/>
    <mergeCell ref="AC186:AS186"/>
    <mergeCell ref="AT186:BJ186"/>
    <mergeCell ref="BK186:CA186"/>
    <mergeCell ref="K188:AB188"/>
    <mergeCell ref="AC188:AS188"/>
    <mergeCell ref="AT188:BJ188"/>
    <mergeCell ref="BK188:CA188"/>
    <mergeCell ref="H189:J191"/>
    <mergeCell ref="K189:AB189"/>
    <mergeCell ref="AC189:AS189"/>
    <mergeCell ref="AT189:BJ189"/>
    <mergeCell ref="BK189:CA189"/>
    <mergeCell ref="H192:AB192"/>
    <mergeCell ref="AT192:BJ192"/>
    <mergeCell ref="BK192:CA192"/>
    <mergeCell ref="CB176:CR176"/>
    <mergeCell ref="K177:AB177"/>
    <mergeCell ref="AC177:AS177"/>
    <mergeCell ref="AT177:BJ177"/>
    <mergeCell ref="BK177:CA177"/>
    <mergeCell ref="CB177:CR177"/>
    <mergeCell ref="CB179:CR179"/>
    <mergeCell ref="K180:AB180"/>
    <mergeCell ref="AC180:AS180"/>
    <mergeCell ref="AT180:BJ180"/>
    <mergeCell ref="BK180:CA180"/>
    <mergeCell ref="CB180:CR180"/>
    <mergeCell ref="K178:AB178"/>
    <mergeCell ref="AC178:AS178"/>
    <mergeCell ref="AT178:BJ178"/>
    <mergeCell ref="BK178:CA178"/>
    <mergeCell ref="CB178:CR178"/>
    <mergeCell ref="K179:AB179"/>
    <mergeCell ref="AC179:AS179"/>
    <mergeCell ref="AT179:BJ179"/>
    <mergeCell ref="BK179:CA179"/>
    <mergeCell ref="CB174:CR174"/>
    <mergeCell ref="K175:AB175"/>
    <mergeCell ref="AC175:AS175"/>
    <mergeCell ref="AT175:BJ175"/>
    <mergeCell ref="BK175:CA175"/>
    <mergeCell ref="CB175:CR175"/>
    <mergeCell ref="CB172:CR172"/>
    <mergeCell ref="K173:AB173"/>
    <mergeCell ref="AC173:AS173"/>
    <mergeCell ref="AT173:BJ173"/>
    <mergeCell ref="BK173:CA173"/>
    <mergeCell ref="CB173:CR173"/>
    <mergeCell ref="E172:G184"/>
    <mergeCell ref="H172:J178"/>
    <mergeCell ref="K172:AB172"/>
    <mergeCell ref="AC172:AS172"/>
    <mergeCell ref="AT172:BJ172"/>
    <mergeCell ref="BK172:CA172"/>
    <mergeCell ref="K174:AB174"/>
    <mergeCell ref="AC174:AS174"/>
    <mergeCell ref="AT174:BJ174"/>
    <mergeCell ref="BK174:CA174"/>
    <mergeCell ref="K176:AB176"/>
    <mergeCell ref="AC176:AS176"/>
    <mergeCell ref="AT176:BJ176"/>
    <mergeCell ref="BK176:CA176"/>
    <mergeCell ref="K181:AB181"/>
    <mergeCell ref="BK181:CA181"/>
    <mergeCell ref="H184:AB184"/>
    <mergeCell ref="AC184:AS184"/>
    <mergeCell ref="AT184:BJ184"/>
    <mergeCell ref="BK184:CA184"/>
    <mergeCell ref="BI168:CR168"/>
    <mergeCell ref="E169:AB171"/>
    <mergeCell ref="AC169:AS170"/>
    <mergeCell ref="AT169:BJ170"/>
    <mergeCell ref="BK170:CA171"/>
    <mergeCell ref="CB170:CR171"/>
    <mergeCell ref="AC171:AS171"/>
    <mergeCell ref="AT171:BJ171"/>
    <mergeCell ref="AH164:BR164"/>
    <mergeCell ref="BZ164:CR164"/>
    <mergeCell ref="E165:AP165"/>
    <mergeCell ref="AV165:BU167"/>
    <mergeCell ref="BZ165:CR165"/>
    <mergeCell ref="E166:AP167"/>
    <mergeCell ref="CA157:CR157"/>
    <mergeCell ref="BI159:BZ159"/>
    <mergeCell ref="CA159:CR159"/>
    <mergeCell ref="BI160:BZ160"/>
    <mergeCell ref="CC160:CQ160"/>
    <mergeCell ref="D163:CR163"/>
    <mergeCell ref="E156:X156"/>
    <mergeCell ref="Y156:AP156"/>
    <mergeCell ref="E157:X157"/>
    <mergeCell ref="Y157:AP157"/>
    <mergeCell ref="AQ157:BH157"/>
    <mergeCell ref="BI157:BZ157"/>
    <mergeCell ref="AQ149:BH149"/>
    <mergeCell ref="BI149:BZ149"/>
    <mergeCell ref="E153:X153"/>
    <mergeCell ref="Y153:AP153"/>
    <mergeCell ref="E154:X154"/>
    <mergeCell ref="Y154:AP154"/>
    <mergeCell ref="E155:X155"/>
    <mergeCell ref="Y155:AP155"/>
    <mergeCell ref="E151:X151"/>
    <mergeCell ref="Y151:AP151"/>
    <mergeCell ref="AQ151:BH151"/>
    <mergeCell ref="E152:X152"/>
    <mergeCell ref="Y152:AP152"/>
    <mergeCell ref="H146:X146"/>
    <mergeCell ref="Y146:AP146"/>
    <mergeCell ref="AQ146:BH146"/>
    <mergeCell ref="E147:X147"/>
    <mergeCell ref="Y147:AP147"/>
    <mergeCell ref="AQ147:BH147"/>
    <mergeCell ref="BI147:BZ147"/>
    <mergeCell ref="CA147:CR147"/>
    <mergeCell ref="BI151:BZ151"/>
    <mergeCell ref="CA151:CR151"/>
    <mergeCell ref="CA149:CR149"/>
    <mergeCell ref="H150:X150"/>
    <mergeCell ref="Y150:AP150"/>
    <mergeCell ref="AQ150:BH150"/>
    <mergeCell ref="BI150:BZ150"/>
    <mergeCell ref="CA150:CR150"/>
    <mergeCell ref="E148:G150"/>
    <mergeCell ref="H148:X148"/>
    <mergeCell ref="Y148:AP148"/>
    <mergeCell ref="AQ148:BH148"/>
    <mergeCell ref="BI148:BZ148"/>
    <mergeCell ref="CA148:CR148"/>
    <mergeCell ref="H149:X149"/>
    <mergeCell ref="Y149:AP149"/>
    <mergeCell ref="H143:X143"/>
    <mergeCell ref="Y143:AP143"/>
    <mergeCell ref="AQ143:BH143"/>
    <mergeCell ref="BI143:BZ143"/>
    <mergeCell ref="CA143:CR143"/>
    <mergeCell ref="H144:X144"/>
    <mergeCell ref="Y144:AP144"/>
    <mergeCell ref="AQ144:BH144"/>
    <mergeCell ref="BI144:BZ144"/>
    <mergeCell ref="BI146:BZ146"/>
    <mergeCell ref="CA146:CR146"/>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CA144:CR144"/>
    <mergeCell ref="H145:X145"/>
    <mergeCell ref="Y145:AP145"/>
    <mergeCell ref="AQ145:BH145"/>
    <mergeCell ref="BI145:BZ145"/>
    <mergeCell ref="CA145:CR145"/>
    <mergeCell ref="E143:G146"/>
    <mergeCell ref="H138:X138"/>
    <mergeCell ref="Y138:AP138"/>
    <mergeCell ref="AQ138:BH138"/>
    <mergeCell ref="BI138:BZ138"/>
    <mergeCell ref="CA138:CR138"/>
    <mergeCell ref="E139:X139"/>
    <mergeCell ref="Y139:AP139"/>
    <mergeCell ref="AQ139:BH139"/>
    <mergeCell ref="BI139:BZ139"/>
    <mergeCell ref="CA139:CR139"/>
    <mergeCell ref="Y133:AP133"/>
    <mergeCell ref="AQ133:BH133"/>
    <mergeCell ref="BI133:BZ133"/>
    <mergeCell ref="K135:X135"/>
    <mergeCell ref="Y135:AP135"/>
    <mergeCell ref="AQ135:BH135"/>
    <mergeCell ref="BI135:BZ135"/>
    <mergeCell ref="CA135:CR135"/>
    <mergeCell ref="Y130:AP130"/>
    <mergeCell ref="AQ130:BH130"/>
    <mergeCell ref="E127:X127"/>
    <mergeCell ref="Y127:AP127"/>
    <mergeCell ref="AQ127:BH127"/>
    <mergeCell ref="BI127:BZ127"/>
    <mergeCell ref="CA127:CR127"/>
    <mergeCell ref="E128:G138"/>
    <mergeCell ref="H128:X128"/>
    <mergeCell ref="Y128:AP128"/>
    <mergeCell ref="AQ128:BH128"/>
    <mergeCell ref="BI128:BZ128"/>
    <mergeCell ref="BI130:BZ130"/>
    <mergeCell ref="CA130:CR130"/>
    <mergeCell ref="K131:X131"/>
    <mergeCell ref="Y131:AP131"/>
    <mergeCell ref="AQ131:BH131"/>
    <mergeCell ref="BI131:BZ131"/>
    <mergeCell ref="CA131:CR131"/>
    <mergeCell ref="CA128:CR128"/>
    <mergeCell ref="H129:J131"/>
    <mergeCell ref="K129:X129"/>
    <mergeCell ref="Y129:AP129"/>
    <mergeCell ref="AQ129:BH129"/>
    <mergeCell ref="BI137:BZ137"/>
    <mergeCell ref="CA137:CR137"/>
    <mergeCell ref="BI129:BZ129"/>
    <mergeCell ref="CA129:CR129"/>
    <mergeCell ref="H136:X136"/>
    <mergeCell ref="Y136:AP136"/>
    <mergeCell ref="AQ136:BH136"/>
    <mergeCell ref="BI136:BZ136"/>
    <mergeCell ref="CA136:CR136"/>
    <mergeCell ref="H137:X137"/>
    <mergeCell ref="Y137:AP137"/>
    <mergeCell ref="AQ137:BH137"/>
    <mergeCell ref="Y134:AP134"/>
    <mergeCell ref="AQ134:BH134"/>
    <mergeCell ref="K130:X130"/>
    <mergeCell ref="CA133:CR133"/>
    <mergeCell ref="K134:X134"/>
    <mergeCell ref="BI134:BZ134"/>
    <mergeCell ref="CA134:CR134"/>
    <mergeCell ref="H132:X132"/>
    <mergeCell ref="Y132:AP132"/>
    <mergeCell ref="AQ132:BH132"/>
    <mergeCell ref="BI132:BZ132"/>
    <mergeCell ref="CA132:CR132"/>
    <mergeCell ref="H133:J135"/>
    <mergeCell ref="K133:X133"/>
    <mergeCell ref="BI123:CR123"/>
    <mergeCell ref="E124:X126"/>
    <mergeCell ref="Y124:AP125"/>
    <mergeCell ref="AQ124:BH125"/>
    <mergeCell ref="BI124:BZ124"/>
    <mergeCell ref="CA124:CR124"/>
    <mergeCell ref="BI125:BZ126"/>
    <mergeCell ref="CA125:CR126"/>
    <mergeCell ref="Y126:AP126"/>
    <mergeCell ref="AQ126:BH126"/>
    <mergeCell ref="E118:CR118"/>
    <mergeCell ref="AH119:BR119"/>
    <mergeCell ref="BZ119:CR119"/>
    <mergeCell ref="E120:AP120"/>
    <mergeCell ref="AV120:BU122"/>
    <mergeCell ref="BZ120:CR120"/>
    <mergeCell ref="E121:AP122"/>
    <mergeCell ref="E113:X113"/>
    <mergeCell ref="Y113:AP113"/>
    <mergeCell ref="BI114:BZ114"/>
    <mergeCell ref="CA114:CR114"/>
    <mergeCell ref="BI115:BZ115"/>
    <mergeCell ref="CC115:CQ115"/>
    <mergeCell ref="E110:X110"/>
    <mergeCell ref="Y110:AP110"/>
    <mergeCell ref="E111:X111"/>
    <mergeCell ref="Y111:AP111"/>
    <mergeCell ref="E112:X112"/>
    <mergeCell ref="Y112:AP112"/>
    <mergeCell ref="E108:X108"/>
    <mergeCell ref="Y108:AP108"/>
    <mergeCell ref="AQ108:BH108"/>
    <mergeCell ref="BI108:BZ108"/>
    <mergeCell ref="CA108:CR108"/>
    <mergeCell ref="E109:X109"/>
    <mergeCell ref="Y109:AP109"/>
    <mergeCell ref="H107:J107"/>
    <mergeCell ref="K107:X107"/>
    <mergeCell ref="Y107:AP107"/>
    <mergeCell ref="AQ107:BH107"/>
    <mergeCell ref="BI107:BZ107"/>
    <mergeCell ref="CA107:CR107"/>
    <mergeCell ref="E103:X103"/>
    <mergeCell ref="Y103:AP103"/>
    <mergeCell ref="AQ103:BH103"/>
    <mergeCell ref="BI103:BZ103"/>
    <mergeCell ref="CA103:CR103"/>
    <mergeCell ref="BI105:BZ105"/>
    <mergeCell ref="CA105:CR105"/>
    <mergeCell ref="H106:J106"/>
    <mergeCell ref="K106:X106"/>
    <mergeCell ref="Y106:AP106"/>
    <mergeCell ref="AQ106:BH106"/>
    <mergeCell ref="BI106:BZ106"/>
    <mergeCell ref="CA106:CR106"/>
    <mergeCell ref="E104:X104"/>
    <mergeCell ref="Y104:AP104"/>
    <mergeCell ref="AQ104:BH104"/>
    <mergeCell ref="BI104:BZ104"/>
    <mergeCell ref="CA104:CR104"/>
    <mergeCell ref="E105:G107"/>
    <mergeCell ref="H105:J105"/>
    <mergeCell ref="K105:X105"/>
    <mergeCell ref="Y105:AP105"/>
    <mergeCell ref="AQ105:BH105"/>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CA101:CR101"/>
    <mergeCell ref="E99:X99"/>
    <mergeCell ref="Y99:AP99"/>
    <mergeCell ref="AQ99:BH99"/>
    <mergeCell ref="BI99:BZ99"/>
    <mergeCell ref="CA99:CR99"/>
    <mergeCell ref="E100:G101"/>
    <mergeCell ref="H100:J100"/>
    <mergeCell ref="K100:X100"/>
    <mergeCell ref="Y100:AP100"/>
    <mergeCell ref="AQ100:BH100"/>
    <mergeCell ref="CA98:CR98"/>
    <mergeCell ref="L96:X96"/>
    <mergeCell ref="Y96:AP96"/>
    <mergeCell ref="AQ96:BH96"/>
    <mergeCell ref="BI96:BZ96"/>
    <mergeCell ref="CA96:CR96"/>
    <mergeCell ref="H97:J97"/>
    <mergeCell ref="K97:X97"/>
    <mergeCell ref="Y97:AP97"/>
    <mergeCell ref="AQ97:BH97"/>
    <mergeCell ref="BI97:BZ97"/>
    <mergeCell ref="E98:X98"/>
    <mergeCell ref="Y98:AP98"/>
    <mergeCell ref="AQ98:BH98"/>
    <mergeCell ref="BI98:BZ98"/>
    <mergeCell ref="E92:G97"/>
    <mergeCell ref="BI94:BZ94"/>
    <mergeCell ref="CA94:CR94"/>
    <mergeCell ref="K95:X95"/>
    <mergeCell ref="Y95:AP95"/>
    <mergeCell ref="AQ95:BH95"/>
    <mergeCell ref="BI95:BZ95"/>
    <mergeCell ref="CA95:CR95"/>
    <mergeCell ref="H94:J96"/>
    <mergeCell ref="K94:X94"/>
    <mergeCell ref="Y94:AP94"/>
    <mergeCell ref="AQ94:BH94"/>
    <mergeCell ref="CA97:CR97"/>
    <mergeCell ref="CA92:CR92"/>
    <mergeCell ref="H93:J93"/>
    <mergeCell ref="K93:X93"/>
    <mergeCell ref="Y93:AP93"/>
    <mergeCell ref="AQ93:BH93"/>
    <mergeCell ref="BI93:BZ93"/>
    <mergeCell ref="CA93:CR93"/>
    <mergeCell ref="H92:J92"/>
    <mergeCell ref="K92:X92"/>
    <mergeCell ref="Y92:AP92"/>
    <mergeCell ref="AQ92:BH92"/>
    <mergeCell ref="BI92:BZ92"/>
    <mergeCell ref="E90:X90"/>
    <mergeCell ref="Y90:AP90"/>
    <mergeCell ref="AQ90:BH90"/>
    <mergeCell ref="BI90:BZ90"/>
    <mergeCell ref="CA90:CR90"/>
    <mergeCell ref="E91:X91"/>
    <mergeCell ref="Y91:AP91"/>
    <mergeCell ref="AQ91:BH91"/>
    <mergeCell ref="BI91:BZ91"/>
    <mergeCell ref="CA91:CR91"/>
    <mergeCell ref="Y86:AP86"/>
    <mergeCell ref="AQ86:BH86"/>
    <mergeCell ref="BI86:BZ86"/>
    <mergeCell ref="CA86:CR86"/>
    <mergeCell ref="H85:J85"/>
    <mergeCell ref="K85:X85"/>
    <mergeCell ref="Y85:AP85"/>
    <mergeCell ref="AQ85:BH85"/>
    <mergeCell ref="BI85:BZ85"/>
    <mergeCell ref="CA85:CR85"/>
    <mergeCell ref="H86:J86"/>
    <mergeCell ref="K86:X86"/>
    <mergeCell ref="BI88:BZ88"/>
    <mergeCell ref="CA88:CR88"/>
    <mergeCell ref="H89:J89"/>
    <mergeCell ref="K89:X89"/>
    <mergeCell ref="Y89:AP89"/>
    <mergeCell ref="AQ89:BH89"/>
    <mergeCell ref="BI89:BZ89"/>
    <mergeCell ref="CA89:CR89"/>
    <mergeCell ref="E87:X87"/>
    <mergeCell ref="Y87:AP87"/>
    <mergeCell ref="AQ87:BH87"/>
    <mergeCell ref="BI87:BZ87"/>
    <mergeCell ref="CA87:CR87"/>
    <mergeCell ref="E88:G89"/>
    <mergeCell ref="H88:J88"/>
    <mergeCell ref="K88:X88"/>
    <mergeCell ref="Y88:AP88"/>
    <mergeCell ref="AQ88:BH88"/>
    <mergeCell ref="BI81:BZ81"/>
    <mergeCell ref="CA81:CR81"/>
    <mergeCell ref="H82:J82"/>
    <mergeCell ref="K82:X82"/>
    <mergeCell ref="Y82:AP82"/>
    <mergeCell ref="AQ82:BH82"/>
    <mergeCell ref="BI82:BZ82"/>
    <mergeCell ref="CA82:CR82"/>
    <mergeCell ref="AH72:BR72"/>
    <mergeCell ref="BZ72:CR72"/>
    <mergeCell ref="E80:X80"/>
    <mergeCell ref="Y80:AP80"/>
    <mergeCell ref="AQ80:BH80"/>
    <mergeCell ref="BI80:BZ80"/>
    <mergeCell ref="CA80:CR80"/>
    <mergeCell ref="E81:G86"/>
    <mergeCell ref="H81:J81"/>
    <mergeCell ref="K81:X81"/>
    <mergeCell ref="Y81:AP81"/>
    <mergeCell ref="AQ81:BH81"/>
    <mergeCell ref="H84:J84"/>
    <mergeCell ref="K84:X84"/>
    <mergeCell ref="Y84:AP84"/>
    <mergeCell ref="AQ84:BH84"/>
    <mergeCell ref="BI84:BZ84"/>
    <mergeCell ref="CA84:CR84"/>
    <mergeCell ref="H83:J83"/>
    <mergeCell ref="K83:X83"/>
    <mergeCell ref="Y83:AP83"/>
    <mergeCell ref="AQ83:BH83"/>
    <mergeCell ref="BI83:BZ83"/>
    <mergeCell ref="CA83:CR83"/>
    <mergeCell ref="AR58:BF58"/>
    <mergeCell ref="BG58:BN63"/>
    <mergeCell ref="E73:AP73"/>
    <mergeCell ref="AV73:BU75"/>
    <mergeCell ref="BZ73:CR73"/>
    <mergeCell ref="E74:AP75"/>
    <mergeCell ref="D65:J68"/>
    <mergeCell ref="BI76:CR76"/>
    <mergeCell ref="E77:X79"/>
    <mergeCell ref="Y77:AP78"/>
    <mergeCell ref="AQ77:BH78"/>
    <mergeCell ref="BI77:BZ77"/>
    <mergeCell ref="CA77:CR77"/>
    <mergeCell ref="BI78:BZ79"/>
    <mergeCell ref="CA78:CR79"/>
    <mergeCell ref="Y79:AP79"/>
    <mergeCell ref="AQ79:BH79"/>
    <mergeCell ref="K65:P66"/>
    <mergeCell ref="Q65:AP66"/>
    <mergeCell ref="AQ65:AW66"/>
    <mergeCell ref="AX65:BB66"/>
    <mergeCell ref="BC65:BD66"/>
    <mergeCell ref="CC68:CQ68"/>
    <mergeCell ref="E71:CR71"/>
    <mergeCell ref="AJ56:BF56"/>
    <mergeCell ref="BG56:CE56"/>
    <mergeCell ref="K67:P68"/>
    <mergeCell ref="Q67:AP68"/>
    <mergeCell ref="AQ67:AW68"/>
    <mergeCell ref="AX67:BB68"/>
    <mergeCell ref="BC67:BD68"/>
    <mergeCell ref="BE67:BI68"/>
    <mergeCell ref="BO62:CE62"/>
    <mergeCell ref="T63:AI63"/>
    <mergeCell ref="AR63:BF63"/>
    <mergeCell ref="BO63:CE63"/>
    <mergeCell ref="AJ59:AQ63"/>
    <mergeCell ref="T60:AI60"/>
    <mergeCell ref="T61:AI61"/>
    <mergeCell ref="T62:AI62"/>
    <mergeCell ref="D52:K63"/>
    <mergeCell ref="L56:AI56"/>
    <mergeCell ref="L57:AI57"/>
    <mergeCell ref="AJ57:BF57"/>
    <mergeCell ref="BG57:CE57"/>
    <mergeCell ref="L58:S58"/>
    <mergeCell ref="T58:AI58"/>
    <mergeCell ref="AJ58:AQ58"/>
    <mergeCell ref="BJ67:BK68"/>
    <mergeCell ref="BL67:BP68"/>
    <mergeCell ref="BR68:CB68"/>
    <mergeCell ref="BR64:CQ65"/>
    <mergeCell ref="BE65:BI66"/>
    <mergeCell ref="BJ65:BK66"/>
    <mergeCell ref="BL65:BP66"/>
    <mergeCell ref="AR59:BF59"/>
    <mergeCell ref="BO59:CE59"/>
    <mergeCell ref="AR60:BF60"/>
    <mergeCell ref="BO60:CE60"/>
    <mergeCell ref="AR61:BF61"/>
    <mergeCell ref="BO61:CE61"/>
    <mergeCell ref="AB52:AV52"/>
    <mergeCell ref="AW52:BR52"/>
    <mergeCell ref="BS52:BY55"/>
    <mergeCell ref="BZ52:CD52"/>
    <mergeCell ref="CE53:CF55"/>
    <mergeCell ref="CG53:CK55"/>
    <mergeCell ref="CL53:CM55"/>
    <mergeCell ref="CN53:CR55"/>
    <mergeCell ref="AW54:BB54"/>
    <mergeCell ref="BC54:BJ54"/>
    <mergeCell ref="BK54:BR54"/>
    <mergeCell ref="AW55:BR55"/>
    <mergeCell ref="BO58:CE58"/>
    <mergeCell ref="L59:S63"/>
    <mergeCell ref="T59:AI59"/>
    <mergeCell ref="AR62:BF62"/>
    <mergeCell ref="BZ49:CF51"/>
    <mergeCell ref="CG49:CI51"/>
    <mergeCell ref="CJ49:CR51"/>
    <mergeCell ref="L50:U50"/>
    <mergeCell ref="V50:AE50"/>
    <mergeCell ref="AF50:AN50"/>
    <mergeCell ref="AO50:AX50"/>
    <mergeCell ref="AY50:BH50"/>
    <mergeCell ref="BS49:BY51"/>
    <mergeCell ref="CE52:CL52"/>
    <mergeCell ref="CM52:CR52"/>
    <mergeCell ref="L53:S55"/>
    <mergeCell ref="T53:AA55"/>
    <mergeCell ref="AB53:AI55"/>
    <mergeCell ref="AJ53:AV55"/>
    <mergeCell ref="AW53:BB53"/>
    <mergeCell ref="BC53:BJ53"/>
    <mergeCell ref="BK53:BR53"/>
    <mergeCell ref="BZ53:CD55"/>
    <mergeCell ref="L52:AA52"/>
    <mergeCell ref="D49:K51"/>
    <mergeCell ref="L49:U49"/>
    <mergeCell ref="V49:AE49"/>
    <mergeCell ref="AF49:AN49"/>
    <mergeCell ref="AO49:AX49"/>
    <mergeCell ref="AY49:BH49"/>
    <mergeCell ref="BI50:BR50"/>
    <mergeCell ref="L51:U51"/>
    <mergeCell ref="V51:AE51"/>
    <mergeCell ref="AF51:AN51"/>
    <mergeCell ref="AO51:AX51"/>
    <mergeCell ref="AY51:BH51"/>
    <mergeCell ref="BI51:BR51"/>
    <mergeCell ref="BI49:BR49"/>
    <mergeCell ref="CI46:CM46"/>
    <mergeCell ref="CN46:CR46"/>
    <mergeCell ref="L47:S48"/>
    <mergeCell ref="T47:T48"/>
    <mergeCell ref="U47:BJ48"/>
    <mergeCell ref="BK47:BR47"/>
    <mergeCell ref="BZ47:CC47"/>
    <mergeCell ref="CD47:CH47"/>
    <mergeCell ref="CI47:CM47"/>
    <mergeCell ref="CN47:CR47"/>
    <mergeCell ref="T41:AI41"/>
    <mergeCell ref="AR41:BF41"/>
    <mergeCell ref="BO41:CE41"/>
    <mergeCell ref="BO36:CE36"/>
    <mergeCell ref="D46:K48"/>
    <mergeCell ref="L46:BJ46"/>
    <mergeCell ref="BK46:BR46"/>
    <mergeCell ref="BS46:BY48"/>
    <mergeCell ref="BZ46:CC46"/>
    <mergeCell ref="CD46:CH46"/>
    <mergeCell ref="BK48:BR48"/>
    <mergeCell ref="BZ48:CR48"/>
    <mergeCell ref="CA44:CH44"/>
    <mergeCell ref="CJ44:CQ44"/>
    <mergeCell ref="D45:K45"/>
    <mergeCell ref="L45:AV45"/>
    <mergeCell ref="BZ45:CH45"/>
    <mergeCell ref="CI45:CR45"/>
    <mergeCell ref="D44:K44"/>
    <mergeCell ref="L44:AV44"/>
    <mergeCell ref="AW44:AY45"/>
    <mergeCell ref="AZ44:BF45"/>
    <mergeCell ref="D30:K41"/>
    <mergeCell ref="L30:AA30"/>
    <mergeCell ref="AB30:AV30"/>
    <mergeCell ref="AW30:BR30"/>
    <mergeCell ref="BK31:BR31"/>
    <mergeCell ref="L34:AI34"/>
    <mergeCell ref="BG44:BR45"/>
    <mergeCell ref="BS44:BY45"/>
    <mergeCell ref="AJ34:BF34"/>
    <mergeCell ref="BG34:CE34"/>
    <mergeCell ref="L35:AI35"/>
    <mergeCell ref="AJ35:BF35"/>
    <mergeCell ref="BG35:CE35"/>
    <mergeCell ref="L36:S36"/>
    <mergeCell ref="T36:AI36"/>
    <mergeCell ref="AJ36:AQ36"/>
    <mergeCell ref="AR36:BF36"/>
    <mergeCell ref="BG36:BN41"/>
    <mergeCell ref="L37:S41"/>
    <mergeCell ref="T37:AI37"/>
    <mergeCell ref="AJ37:AQ41"/>
    <mergeCell ref="AR37:BF37"/>
    <mergeCell ref="BO37:CE37"/>
    <mergeCell ref="T38:AI38"/>
    <mergeCell ref="AR38:BF38"/>
    <mergeCell ref="BO38:CE38"/>
    <mergeCell ref="T39:AI39"/>
    <mergeCell ref="AR39:BF39"/>
    <mergeCell ref="BO39:CE39"/>
    <mergeCell ref="T40:AI40"/>
    <mergeCell ref="AR40:BF40"/>
    <mergeCell ref="BO40:CE40"/>
    <mergeCell ref="L31:S33"/>
    <mergeCell ref="T31:AA33"/>
    <mergeCell ref="AB31:AI33"/>
    <mergeCell ref="AJ31:AV33"/>
    <mergeCell ref="AW31:BB31"/>
    <mergeCell ref="BC31:BJ31"/>
    <mergeCell ref="BZ31:CD33"/>
    <mergeCell ref="CE31:CF33"/>
    <mergeCell ref="CG31:CK33"/>
    <mergeCell ref="CL31:CM33"/>
    <mergeCell ref="CN31:CR33"/>
    <mergeCell ref="AW32:BB32"/>
    <mergeCell ref="BC32:BJ32"/>
    <mergeCell ref="BK32:BR32"/>
    <mergeCell ref="AW33:BR33"/>
    <mergeCell ref="BS30:BY33"/>
    <mergeCell ref="BZ30:CD30"/>
    <mergeCell ref="CE30:CL30"/>
    <mergeCell ref="CM30:CR30"/>
    <mergeCell ref="CE17:CL18"/>
    <mergeCell ref="CI24:CM24"/>
    <mergeCell ref="D23:K23"/>
    <mergeCell ref="L23:AV23"/>
    <mergeCell ref="BZ23:CH23"/>
    <mergeCell ref="CI23:CR23"/>
    <mergeCell ref="D27:K29"/>
    <mergeCell ref="L27:U27"/>
    <mergeCell ref="V27:AE27"/>
    <mergeCell ref="AF27:AN27"/>
    <mergeCell ref="AO27:AX27"/>
    <mergeCell ref="AY27:BH27"/>
    <mergeCell ref="BI27:BR27"/>
    <mergeCell ref="BS27:BY29"/>
    <mergeCell ref="BZ27:CF29"/>
    <mergeCell ref="AY29:BH29"/>
    <mergeCell ref="BI29:BR29"/>
    <mergeCell ref="D24:K26"/>
    <mergeCell ref="L24:BJ24"/>
    <mergeCell ref="BK24:BR24"/>
    <mergeCell ref="BS24:BY26"/>
    <mergeCell ref="BZ24:CC24"/>
    <mergeCell ref="CD24:CH24"/>
    <mergeCell ref="V28:AE28"/>
    <mergeCell ref="AF28:AN28"/>
    <mergeCell ref="AO28:AX28"/>
    <mergeCell ref="AY28:BH28"/>
    <mergeCell ref="BI28:BR28"/>
    <mergeCell ref="L29:U29"/>
    <mergeCell ref="V29:AE29"/>
    <mergeCell ref="CG27:CI29"/>
    <mergeCell ref="CJ27:CR29"/>
    <mergeCell ref="L28:U28"/>
    <mergeCell ref="AF29:AN29"/>
    <mergeCell ref="AO29:AX29"/>
    <mergeCell ref="BS15:BY16"/>
    <mergeCell ref="BK26:BR26"/>
    <mergeCell ref="BZ26:CR26"/>
    <mergeCell ref="D22:K22"/>
    <mergeCell ref="L22:AV22"/>
    <mergeCell ref="AW22:AY23"/>
    <mergeCell ref="AZ22:BF23"/>
    <mergeCell ref="BG22:BR23"/>
    <mergeCell ref="BS22:BY23"/>
    <mergeCell ref="BZ22:CH22"/>
    <mergeCell ref="CI22:CR22"/>
    <mergeCell ref="CG19:CK19"/>
    <mergeCell ref="CL19:CM19"/>
    <mergeCell ref="CN19:CR19"/>
    <mergeCell ref="CN24:CR24"/>
    <mergeCell ref="L25:S26"/>
    <mergeCell ref="T25:T26"/>
    <mergeCell ref="U25:BJ26"/>
    <mergeCell ref="BK25:BR25"/>
    <mergeCell ref="BZ25:CC25"/>
    <mergeCell ref="CD25:CH25"/>
    <mergeCell ref="CI25:CM25"/>
    <mergeCell ref="CN25:CR25"/>
    <mergeCell ref="BZ17:CD18"/>
    <mergeCell ref="CN12:CR12"/>
    <mergeCell ref="AZ13:BI13"/>
    <mergeCell ref="BJ13:BR13"/>
    <mergeCell ref="BZ13:CC13"/>
    <mergeCell ref="CD13:CH13"/>
    <mergeCell ref="CI13:CM13"/>
    <mergeCell ref="D12:K13"/>
    <mergeCell ref="L12:T13"/>
    <mergeCell ref="U12:AR13"/>
    <mergeCell ref="AS12:AY13"/>
    <mergeCell ref="T16:T17"/>
    <mergeCell ref="U16:BR17"/>
    <mergeCell ref="BS17:BY19"/>
    <mergeCell ref="CN13:CR13"/>
    <mergeCell ref="CM17:CR18"/>
    <mergeCell ref="D18:K19"/>
    <mergeCell ref="L18:BR18"/>
    <mergeCell ref="L19:S19"/>
    <mergeCell ref="U19:BR19"/>
    <mergeCell ref="BZ19:CD19"/>
    <mergeCell ref="CE19:CF19"/>
    <mergeCell ref="D14:K15"/>
    <mergeCell ref="L14:T15"/>
    <mergeCell ref="U14:AR15"/>
    <mergeCell ref="AS14:AY15"/>
    <mergeCell ref="AZ14:BI14"/>
    <mergeCell ref="BJ14:BR14"/>
    <mergeCell ref="BZ14:CR14"/>
    <mergeCell ref="AZ15:BI15"/>
    <mergeCell ref="BJ15:BR15"/>
    <mergeCell ref="BS12:BY14"/>
    <mergeCell ref="BZ12:CC12"/>
    <mergeCell ref="CD12:CH12"/>
    <mergeCell ref="CI12:CM12"/>
    <mergeCell ref="BR66:CA67"/>
    <mergeCell ref="CB66:CI67"/>
    <mergeCell ref="CJ66:CQ67"/>
    <mergeCell ref="D2:CR2"/>
    <mergeCell ref="BZ4:CR4"/>
    <mergeCell ref="AE5:BP5"/>
    <mergeCell ref="BZ5:CR5"/>
    <mergeCell ref="AH6:BN6"/>
    <mergeCell ref="AZ12:BI12"/>
    <mergeCell ref="BJ12:BR12"/>
    <mergeCell ref="AH8:BN8"/>
    <mergeCell ref="BS8:BY11"/>
    <mergeCell ref="BZ8:CH8"/>
    <mergeCell ref="CI8:CR8"/>
    <mergeCell ref="AH9:BN9"/>
    <mergeCell ref="BZ9:CH10"/>
    <mergeCell ref="CI9:CR10"/>
    <mergeCell ref="BZ11:CR11"/>
    <mergeCell ref="BZ6:CR6"/>
    <mergeCell ref="BZ15:CF16"/>
    <mergeCell ref="CG15:CI16"/>
    <mergeCell ref="CJ15:CR16"/>
    <mergeCell ref="D16:K17"/>
    <mergeCell ref="L16:S17"/>
  </mergeCells>
  <phoneticPr fontId="2"/>
  <conditionalFormatting sqref="AZ22">
    <cfRule type="expression" dxfId="87" priority="45" stopIfTrue="1">
      <formula>AND(L23&lt;&gt;"",AZ22="")</formula>
    </cfRule>
  </conditionalFormatting>
  <conditionalFormatting sqref="L34:AI35 L36:S41">
    <cfRule type="expression" dxfId="86" priority="44">
      <formula>$AZ$22=""</formula>
    </cfRule>
  </conditionalFormatting>
  <conditionalFormatting sqref="L34:AI35 L36:S41">
    <cfRule type="expression" dxfId="85" priority="43">
      <formula>$AZ$22=" "</formula>
    </cfRule>
  </conditionalFormatting>
  <conditionalFormatting sqref="L34:AI35 L36:S41">
    <cfRule type="expression" dxfId="84" priority="42">
      <formula>$AZ$22="　"</formula>
    </cfRule>
  </conditionalFormatting>
  <conditionalFormatting sqref="L35:AI35 L36:S41">
    <cfRule type="expression" dxfId="83" priority="41">
      <formula>$AZ$22="G"</formula>
    </cfRule>
  </conditionalFormatting>
  <conditionalFormatting sqref="L34:AI34">
    <cfRule type="expression" dxfId="82" priority="40">
      <formula>$AZ$22="G"</formula>
    </cfRule>
  </conditionalFormatting>
  <conditionalFormatting sqref="AJ34:BF35 AJ36:AQ41 BG36:BN41">
    <cfRule type="expression" dxfId="81" priority="39">
      <formula>$AZ$22="H"</formula>
    </cfRule>
  </conditionalFormatting>
  <conditionalFormatting sqref="AJ34:BF35 AJ36:AQ36 BG36:BN41">
    <cfRule type="expression" dxfId="80" priority="38">
      <formula>$AZ$22="G"</formula>
    </cfRule>
  </conditionalFormatting>
  <conditionalFormatting sqref="AJ34:BF35 AJ36:AQ36 BG36:BN41">
    <cfRule type="expression" dxfId="79" priority="37">
      <formula>$AZ$22="R"</formula>
    </cfRule>
  </conditionalFormatting>
  <conditionalFormatting sqref="AJ37:AQ41">
    <cfRule type="expression" dxfId="78" priority="35">
      <formula>$AZ$22="R"</formula>
    </cfRule>
    <cfRule type="expression" dxfId="77" priority="36">
      <formula>$AZ$22="G"</formula>
    </cfRule>
  </conditionalFormatting>
  <conditionalFormatting sqref="BG34:CE35">
    <cfRule type="expression" dxfId="76" priority="34">
      <formula>$AZ$22="H"</formula>
    </cfRule>
  </conditionalFormatting>
  <conditionalFormatting sqref="BG34:CE35">
    <cfRule type="expression" dxfId="75" priority="33">
      <formula>$AZ$22="G"</formula>
    </cfRule>
  </conditionalFormatting>
  <conditionalFormatting sqref="BG34:CE35">
    <cfRule type="expression" dxfId="74" priority="32">
      <formula>$AZ$22="R"</formula>
    </cfRule>
  </conditionalFormatting>
  <conditionalFormatting sqref="AJ34:BF35 AJ36:AQ41">
    <cfRule type="expression" dxfId="73" priority="30">
      <formula>$AZ$22="P"</formula>
    </cfRule>
  </conditionalFormatting>
  <conditionalFormatting sqref="AJ34:BF35 AJ36:AQ41">
    <cfRule type="expression" dxfId="72" priority="29">
      <formula>$AZ$22="Q"</formula>
    </cfRule>
  </conditionalFormatting>
  <conditionalFormatting sqref="L56:AI57 L58:S63 AJ58:AQ63">
    <cfRule type="expression" dxfId="71" priority="28">
      <formula>$AZ$44=""</formula>
    </cfRule>
  </conditionalFormatting>
  <conditionalFormatting sqref="L56:AI57 L58:S63 AJ58:AQ63">
    <cfRule type="expression" dxfId="70" priority="27">
      <formula>$AZ$44=" "</formula>
    </cfRule>
  </conditionalFormatting>
  <conditionalFormatting sqref="L56:AI57 L58:S63 AJ58:AQ63">
    <cfRule type="expression" dxfId="69" priority="26">
      <formula>$AZ$44="　"</formula>
    </cfRule>
  </conditionalFormatting>
  <conditionalFormatting sqref="L56:AI57 L58:S63">
    <cfRule type="expression" dxfId="68" priority="25">
      <formula>$AZ$44="G"</formula>
    </cfRule>
  </conditionalFormatting>
  <conditionalFormatting sqref="AJ56:BF57">
    <cfRule type="expression" dxfId="67" priority="24">
      <formula>$AZ$44=""</formula>
    </cfRule>
  </conditionalFormatting>
  <conditionalFormatting sqref="AJ56:BF57">
    <cfRule type="expression" dxfId="66" priority="23">
      <formula>$AZ$44=" "</formula>
    </cfRule>
  </conditionalFormatting>
  <conditionalFormatting sqref="AJ56:BF57">
    <cfRule type="expression" dxfId="65" priority="22">
      <formula>$AZ$44="　"</formula>
    </cfRule>
  </conditionalFormatting>
  <conditionalFormatting sqref="AJ56:BF57 AJ58:AQ63">
    <cfRule type="expression" dxfId="64" priority="21">
      <formula>$AZ$44="N"</formula>
    </cfRule>
  </conditionalFormatting>
  <conditionalFormatting sqref="BG56:CE57 BG58:BN63">
    <cfRule type="expression" dxfId="63" priority="20">
      <formula>$AZ$44="H"</formula>
    </cfRule>
  </conditionalFormatting>
  <conditionalFormatting sqref="BG56:CE57 BG58:BN63">
    <cfRule type="expression" dxfId="62" priority="19">
      <formula>$AZ$44="G"</formula>
    </cfRule>
  </conditionalFormatting>
  <conditionalFormatting sqref="BG56:CE57 BG58:BN63">
    <cfRule type="expression" dxfId="61" priority="18">
      <formula>$AZ$44="R"</formula>
    </cfRule>
  </conditionalFormatting>
  <conditionalFormatting sqref="BZ27:CR29">
    <cfRule type="expression" dxfId="60" priority="17">
      <formula>$BK$25=2</formula>
    </cfRule>
  </conditionalFormatting>
  <conditionalFormatting sqref="L24:BJ24 T25:BJ26">
    <cfRule type="expression" dxfId="59" priority="16">
      <formula>$BK$25=2</formula>
    </cfRule>
  </conditionalFormatting>
  <conditionalFormatting sqref="L46:BJ48 BZ49:CR51">
    <cfRule type="expression" dxfId="58" priority="15">
      <formula>$BK$47=2</formula>
    </cfRule>
  </conditionalFormatting>
  <conditionalFormatting sqref="AY50:BH51">
    <cfRule type="expression" dxfId="57" priority="10">
      <formula>$AZ$44="R"</formula>
    </cfRule>
    <cfRule type="expression" dxfId="56" priority="11">
      <formula>$AZ$44="Q"</formula>
    </cfRule>
    <cfRule type="expression" dxfId="55" priority="12">
      <formula>$AZ$44="P"</formula>
    </cfRule>
    <cfRule type="expression" dxfId="54" priority="13">
      <formula>$AZ$44="N"</formula>
    </cfRule>
    <cfRule type="expression" dxfId="53" priority="14">
      <formula>$AZ$44="H"</formula>
    </cfRule>
  </conditionalFormatting>
  <conditionalFormatting sqref="AY28:BH29">
    <cfRule type="expression" dxfId="52" priority="5">
      <formula>$AZ$22="R"</formula>
    </cfRule>
    <cfRule type="expression" dxfId="51" priority="6">
      <formula>$AZ$22="Q"</formula>
    </cfRule>
    <cfRule type="expression" dxfId="50" priority="7">
      <formula>$AZ$22="P"</formula>
    </cfRule>
    <cfRule type="expression" dxfId="49" priority="8">
      <formula>$AZ$22="N"</formula>
    </cfRule>
    <cfRule type="expression" dxfId="48" priority="9">
      <formula>$AZ$22="H"</formula>
    </cfRule>
  </conditionalFormatting>
  <conditionalFormatting sqref="L28:BR29">
    <cfRule type="expression" dxfId="47" priority="4">
      <formula>$AB$31=1</formula>
    </cfRule>
  </conditionalFormatting>
  <conditionalFormatting sqref="L50:BR51">
    <cfRule type="expression" dxfId="46" priority="3">
      <formula>$AB$53=1</formula>
    </cfRule>
  </conditionalFormatting>
  <conditionalFormatting sqref="L25:S26">
    <cfRule type="expression" dxfId="45" priority="2">
      <formula>$BK$25=2</formula>
    </cfRule>
  </conditionalFormatting>
  <conditionalFormatting sqref="AZ44">
    <cfRule type="expression" dxfId="44" priority="1" stopIfTrue="1">
      <formula>AND(L45&lt;&gt;"",AZ44="")</formula>
    </cfRule>
  </conditionalFormatting>
  <dataValidations count="42">
    <dataValidation type="whole" errorStyle="warning" operator="lessThanOrEqual" allowBlank="1" showInputMessage="1" showErrorMessage="1" error="プラスの値が入力されました。_x000a_符号を確認してください。" sqref="AT205 AC205 CB205 BK205">
      <formula1>0</formula1>
    </dataValidation>
    <dataValidation errorStyle="warning" operator="greaterThan" allowBlank="1" showInputMessage="1" showErrorMessage="1" sqref="AC207"/>
    <dataValidation type="whole" errorStyle="warning" operator="greaterThanOrEqual" allowBlank="1" showInputMessage="1" showErrorMessage="1" error="マイナスの値が入力されました。_x000a_符号を確認してください。" sqref="AC208">
      <formula1>0</formula1>
    </dataValidation>
    <dataValidation allowBlank="1" showInputMessage="1" showErrorMessage="1" prompt="調査票区分5：貸借対照表「繰越収支差額（ｇ）と一致します" sqref="AC209"/>
    <dataValidation allowBlank="1" showInputMessage="1" showErrorMessage="1" promptTitle="②のうち、学費負担軽減目的補助金（うち数で入力）" prompt="②のうち学費負担軽減目的補助金があれば入力してください。_x000a_施設型給付費収入は（３）に入力してください。" sqref="Y96 AQ96 BI96 CA96"/>
    <dataValidation type="textLength" imeMode="halfAlpha" operator="equal" allowBlank="1" showInputMessage="1" showErrorMessage="1" errorTitle="入力エラー" error="4桁の数字を入力してください" sqref="BL65:BP68 CN31:CR33 CN53:CR55">
      <formula1>4</formula1>
    </dataValidation>
    <dataValidation imeMode="halfAlpha" operator="equal" allowBlank="1" showErrorMessage="1" error="１校目の内容がコピーされます。_x000a_ここで入力は不要です。" sqref="BZ15:CF16 CJ15:CR16 CN19:CR19"/>
    <dataValidation type="textLength" imeMode="halfAlpha" operator="equal" allowBlank="1" showInputMessage="1" showErrorMessage="1" errorTitle="入力エラー" error="3桁の数字を入力してください" prompt="法人所在地と同じ場合は入力不要です" sqref="BZ49:CF51 BZ27:CF29">
      <formula1>3</formula1>
    </dataValidation>
    <dataValidation imeMode="halfAlpha" allowBlank="1" showErrorMessage="1" error="１校目の内容がコピーされます。_x000a_ここで入力は不要です。" sqref="CG19:CK19 BZ19:CD19 CI9:CR10"/>
    <dataValidation type="list"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7:S41">
      <formula1>"　,1,2,3,4"</formula1>
    </dataValidation>
    <dataValidation type="list" imeMode="halfAlpha" allowBlank="1" showInputMessage="1" showErrorMessage="1" errorTitle="入力エラー" error="男女校種は数字コードで入力してください_x000a_1:男子校　_x000a_2:女子校　_x000a_3:男女共学" prompt="プルダウンから選択してください" sqref="L31:S33 L53:S55">
      <formula1>"　,1,2,3"</formula1>
    </dataValidation>
    <dataValidation type="list" imeMode="halfAlpha" allowBlank="1" showInputMessage="1" showErrorMessage="1" errorTitle="入力エラー" error="休校・廃止等とその事由は数字コードで入力してください_x000a_1:廃止　_x000a_2:休校・募集停止　_x000a_4:合併・分離" prompt="プルダウンから選択してください" sqref="AB31:AI33 AB53:AI55">
      <formula1>"　,1,2,4"</formula1>
    </dataValidation>
    <dataValidation type="whole" imeMode="halfAlpha" allowBlank="1" showInputMessage="1" showErrorMessage="1" errorTitle="入力エラー" error="整数で入力してください" sqref="BC54:BJ54 CD47:CH47 CD25:CH25 BC32:BJ32">
      <formula1>0</formula1>
      <formula2>63</formula2>
    </dataValidation>
    <dataValidation type="list" imeMode="halfAlpha" allowBlank="1" showInputMessage="1" showErrorMessage="1" errorTitle="入力エラー" error="元号は、数字コードで入力してください_x000a_1：明治　2：大正_x000a_3：昭和　4：平成　5：令和" prompt="プルダウンから選択してください" sqref="BZ25:CC25 BZ47:CC47">
      <formula1>"　,1,2,3,4,5"</formula1>
    </dataValidation>
    <dataValidation type="list" imeMode="halfAlpha" allowBlank="1" showInputMessage="1" showErrorMessage="1" errorTitle="入力エラー" error="所在地区分は、数字コードで入力してください_x000a__x000a_法人所在地と学校所在地が_x000a_　1：異なる_x000a_　2：同じ" prompt="プルダウンから選択してください" sqref="BK47:BR47 BK25:BR25">
      <formula1>"　,1,2"</formula1>
    </dataValidation>
    <dataValidation allowBlank="1" showInputMessage="1" showErrorMessage="1" prompt="プルダウンから_x000a_該当する_x000a_都道府県を_x000a_選んでください" sqref="T47:T48 T25:T26 T19"/>
    <dataValidation imeMode="fullKatakana" allowBlank="1" showErrorMessage="1" error="１校目の内容がコピーされます。_x000a_ここで入力は不要です。_x000a_" sqref="U12:AR13"/>
    <dataValidation allowBlank="1" showErrorMessage="1" error="１校目の内容がコピーされます。_x000a_ここで入力は不要です。" sqref="U14:AR15 AZ15:BR15"/>
    <dataValidation imeMode="fullKatakana" allowBlank="1" showErrorMessage="1" error="１校目の内容がコピーされます。_x000a_ここで入力は不要です。" prompt="カタカナで入力してください_x000a__x000a_市区町村、丁目・番地等の間にそれぞれスペースを入れてください　　_x000a__x000a_例：　チヨダク　フジミ　1-10-12" sqref="U16:BR17"/>
    <dataValidation errorStyle="warning" imeMode="fullKatakana" allowBlank="1" showInputMessage="1" showErrorMessage="1" error="都道府県のフリガナは、下の漢字の都道府県名をプルダウンから選ぶと、自動で表示されます。_x000a_市区町村以下のカナを、右に入力くしてください。" prompt="漢字の都道府県名を選ぶと、自動で入ります" sqref="T16"/>
    <dataValidation errorStyle="warning" imeMode="halfAlpha" allowBlank="1" showInputMessage="1" showErrorMessage="1" errorTitle="入力エラー" error="職業実践専門課程の有無は、数字コードで入力してください_x000a__x000a_1：職業実践専門課程　有_x000a_2：職業実践専門課程　一部有_x000a_3：職業実践専門課程　無" promptTitle="職業実践専門課程の有無" prompt="専修学校で専門課程を設置する学校のみ、プルダウンから選択してください" sqref="AJ36:AQ36 AJ58:AQ58"/>
    <dataValidation errorStyle="warning" imeMode="halfAlpha" allowBlank="1" showInputMessage="1" showErrorMessage="1" errorTitle="入力エラー" error="幼稚園・認定こども園種別は、数字コードで入力してください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 sqref="L36:S36 L58:S58"/>
    <dataValidation type="list" imeMode="halfAlpha" allowBlank="1" showInputMessage="1" showErrorMessage="1" errorTitle="入力エラー" error="幼稚園・認定こども園種別は、数字コードで入力してください_x000a__x000a__x000a_1：幼稚園（私学助成のみ）_x000a_2：幼稚園（施設型給付）_x000a_3：認定こども園（幼稚園型）_x000a_4：認定こども園（幼保連携型）" promptTitle="幼稚園・認定こども園種別" prompt="幼稚園・認定こども園のみ、プルダウンから選択してください_x000a_" sqref="L59:S63">
      <formula1>"　,1,2,3,4"</formula1>
    </dataValidation>
    <dataValidation type="list" allowBlank="1" showInputMessage="1" showErrorMessage="1" errorTitle="入力エラー" error="職業実践専門課程の有無は、数字コードで入力してください_x000a__x000a_1:職業実践専門課程有_x000a_2:職業実践専門課程一部有_x000a_3:職業実践専門課程無" promptTitle="職業実践専門課程の有無" prompt="専修学校専門課程のみ、プルダウンから選択してください" sqref="AJ59:AQ63 AJ37:AQ41">
      <formula1>"　,1,2,3"</formula1>
    </dataValidation>
    <dataValidation allowBlank="1" showInputMessage="1" showErrorMessage="1" prompt="市区町村名から入力してください_x000a__x000a_例：千代田区富士見1-10-12_x000a__x000a_※「所在地区分」が「2:同じ」の場合は入力不要です" sqref="U25:BJ26 U47"/>
    <dataValidation allowBlank="1" showErrorMessage="1" error="１校目の内容がコピーされます。_x000a_ここで入力は不要です。" prompt="市区町村名から入力してください_x000a__x000a_例：千代田区富士見1-10-12_x000a_" sqref="U19:BR19"/>
    <dataValidation allowBlank="1" showInputMessage="1" showErrorMessage="1" prompt="※役職名不要" sqref="BZ45:CG45 BZ23:CG23"/>
    <dataValidation type="list"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22:BF23 AZ44:BF45">
      <formula1>"　,H,G,N,P,Q,R"</formula1>
    </dataValidation>
    <dataValidation imeMode="halfAlpha" allowBlank="1" showInputMessage="1" showErrorMessage="1" sqref="BZ121 BZ53:CD55 CG53:CK55 BZ6 CG31:CK33 BZ31:CD33 BE65:BI68 AX65:BB68 BZ74 CI166 BZ166 CI74 CI121"/>
    <dataValidation type="textLength" imeMode="halfAlpha" operator="equal" allowBlank="1" showInputMessage="1" showErrorMessage="1" errorTitle="入力エラー" error="4桁の数字を入力してください" prompt="法人所在地と同じ場合は入力不要です" sqref="CJ49:CR51 CJ27:CR29">
      <formula1>4</formula1>
    </dataValidation>
    <dataValidation type="list" imeMode="halfAlpha" allowBlank="1" showInputMessage="1" showErrorMessage="1" errorTitle="入力エラー" error="元号は、数字コードで入力してください_x000a_3：昭和　4：平成　5：令和" prompt="プルダウンから選択してください" sqref="AW32:BB32 AW54:BB54">
      <formula1>"　,3,4,5"</formula1>
    </dataValidation>
    <dataValidation imeMode="halfAlpha" allowBlank="1" showInputMessage="1" showErrorMessage="1" error="１校目の内容がコピーされます。_x000a_ここで入力は不要です。" sqref="BZ9:CH10"/>
    <dataValidation allowBlank="1" showInputMessage="1" showErrorMessage="1" error="１校目の内容がコピーされます。_x000a_ここで入力は不要です。" sqref="AZ13:BI13"/>
    <dataValidation imeMode="fullKatakana" allowBlank="1" showErrorMessage="1" error="１校目の内容がコピーされます。_x000a_ここで入力は不要です。" sqref="BJ13:BR13"/>
    <dataValidation errorStyle="warning" imeMode="fullKatakana" allowBlank="1" showErrorMessage="1" error="１校目の内容がコピーされます。_x000a_ここで入力は不要です。" prompt="漢字の都道府県名を選ぶと、自動で入ります" sqref="L16:S17"/>
    <dataValidation allowBlank="1" showErrorMessage="1" error="１校目の内容がコピーされます。_x000a_ここで入力は不要です。" prompt="プルダウンから_x000a_該当する_x000a_都道府県を_x000a_選んでください" sqref="L19:S19"/>
    <dataValidation imeMode="fullKatakana" allowBlank="1" showErrorMessage="1" prompt="カタカナで入力し、姓と名の間は1文字空けてください_x000a__x000a_※役職名不要" sqref="AZ12:BR12"/>
    <dataValidation type="whole" imeMode="halfAlpha" allowBlank="1" sqref="CN47:CR47 CN25:CR25 CN13:CR13">
      <formula1>1</formula1>
      <formula2>31</formula2>
    </dataValidation>
    <dataValidation type="whole" imeMode="halfAlpha" allowBlank="1" sqref="CI47:CM47 CI25:CM25 CI13:CM13">
      <formula1>1</formula1>
      <formula2>12</formula2>
    </dataValidation>
    <dataValidation type="whole" imeMode="halfAlpha" operator="notBetween" allowBlank="1" sqref="BK32:BR32 BK54:BR54">
      <formula1>1</formula1>
      <formula2>12</formula2>
    </dataValidation>
    <dataValidation imeMode="halfAlpha" allowBlank="1" sqref="BZ13:CC13"/>
    <dataValidation type="whole" imeMode="halfAlpha" allowBlank="1" sqref="CD13:CH13">
      <formula1>0</formula1>
      <formula2>63</formula2>
    </dataValidation>
  </dataValidations>
  <printOptions horizontalCentered="1" verticalCentered="1"/>
  <pageMargins left="0.47244094488188981" right="0.39370078740157483" top="0.39370078740157483" bottom="0.39370078740157483" header="0" footer="0"/>
  <pageSetup paperSize="9" scale="60" orientation="portrait" horizontalDpi="300" verticalDpi="300" r:id="rId1"/>
  <headerFooter alignWithMargins="0"/>
  <rowBreaks count="3" manualBreakCount="3">
    <brk id="68" min="3" max="95" man="1"/>
    <brk id="115" min="3" max="95" man="1"/>
    <brk id="16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から_x000a_該当する_x000a_都道府県を_x000a_選んでください">
          <x14:formula1>
            <xm:f>調査票1校目2校目!$D$311:$D$358</xm:f>
          </x14:formula1>
          <xm:sqref>L25:S26 L47:S48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調査票1校目2校目</vt:lpstr>
      <vt:lpstr>調査票3校目4校目</vt:lpstr>
      <vt:lpstr>調査票5校目6校目</vt:lpstr>
      <vt:lpstr>調査票7校目8校目</vt:lpstr>
      <vt:lpstr>調査票9校目10校目</vt:lpstr>
      <vt:lpstr>調査票11校目12校目</vt:lpstr>
      <vt:lpstr>調査票13校目14校目</vt:lpstr>
      <vt:lpstr>調査票15校目16校目</vt:lpstr>
      <vt:lpstr>調査票17校目18校目</vt:lpstr>
      <vt:lpstr>調査票19校目20校目</vt:lpstr>
      <vt:lpstr>調査票11校目12校目!Print_Area</vt:lpstr>
      <vt:lpstr>調査票13校目14校目!Print_Area</vt:lpstr>
      <vt:lpstr>調査票15校目16校目!Print_Area</vt:lpstr>
      <vt:lpstr>調査票17校目18校目!Print_Area</vt:lpstr>
      <vt:lpstr>調査票19校目20校目!Print_Area</vt:lpstr>
      <vt:lpstr>調査票1校目2校目!Print_Area</vt:lpstr>
      <vt:lpstr>調査票3校目4校目!Print_Area</vt:lpstr>
      <vt:lpstr>調査票5校目6校目!Print_Area</vt:lpstr>
      <vt:lpstr>調査票7校目8校目!Print_Area</vt:lpstr>
      <vt:lpstr>調査票9校目10校目!Print_Area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2024-04-08T10:17:37Z</dcterms:created>
  <dcterms:modified xsi:type="dcterms:W3CDTF">2024-04-08T10:19:03Z</dcterms:modified>
</cp:coreProperties>
</file>